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mil.no\L\FPVS SKJERMET\PVA REISE-FLYTTE-PENDLE\02 FLYTTING\03 Blanketter\02 Utland\"/>
    </mc:Choice>
  </mc:AlternateContent>
  <xr:revisionPtr revIDLastSave="0" documentId="13_ncr:1_{151347E2-CDE4-44C5-9A16-CA0AE97CFA0A}" xr6:coauthVersionLast="47" xr6:coauthVersionMax="47" xr10:uidLastSave="{00000000-0000-0000-0000-000000000000}"/>
  <bookViews>
    <workbookView xWindow="60435" yWindow="-210" windowWidth="20940" windowHeight="14220" xr2:uid="{00000000-000D-0000-FFFF-FFFF00000000}"/>
  </bookViews>
  <sheets>
    <sheet name="Søknad" sheetId="1" r:id="rId1"/>
    <sheet name="Prisforespørsel" sheetId="7" state="hidden" r:id="rId2"/>
    <sheet name="Avgjørelse" sheetId="3" r:id="rId3"/>
    <sheet name="Innvalg" sheetId="2" state="hidden" r:id="rId4"/>
  </sheets>
  <externalReferences>
    <externalReference r:id="rId5"/>
  </externalReferences>
  <definedNames>
    <definedName name="Enslig">[1]Ark4!$D$9:$D$11</definedName>
    <definedName name="HerFørUtskrift" localSheetId="0">#REF!</definedName>
    <definedName name="ja">Søknad!#REF!</definedName>
    <definedName name="nei">Søknad!#REF!</definedName>
    <definedName name="_xlnm.Print_Area" localSheetId="2">Avgjørelse!$A$1:$G$48</definedName>
    <definedName name="_xlnm.Print_Area" localSheetId="1">Prisforespørsel!$A$1:$H$118</definedName>
    <definedName name="_xlnm.Print_Area" localSheetId="0">Søknad!$A$1:$I$159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48" i="1" l="1"/>
  <c r="C13" i="3"/>
  <c r="F147" i="1" l="1"/>
  <c r="C67" i="1"/>
  <c r="D141" i="1"/>
  <c r="A28" i="3"/>
  <c r="D112" i="1"/>
  <c r="D111" i="1"/>
  <c r="D110" i="1"/>
  <c r="D109" i="1"/>
  <c r="D108" i="1"/>
  <c r="D107" i="1"/>
  <c r="H104" i="1"/>
  <c r="H103" i="1"/>
  <c r="D103" i="1"/>
  <c r="H102" i="1"/>
  <c r="D102" i="1"/>
  <c r="H101" i="1"/>
  <c r="H100" i="1"/>
  <c r="H99" i="1"/>
  <c r="H98" i="1"/>
  <c r="D98" i="1"/>
  <c r="H97" i="1"/>
  <c r="D97" i="1"/>
  <c r="H96" i="1"/>
  <c r="D96" i="1"/>
  <c r="H95" i="1"/>
  <c r="D95" i="1"/>
  <c r="H94" i="1"/>
  <c r="D94" i="1"/>
  <c r="H93" i="1"/>
  <c r="D93" i="1"/>
  <c r="H92" i="1"/>
  <c r="D92" i="1"/>
  <c r="H91" i="1"/>
  <c r="D91" i="1"/>
  <c r="D90" i="1"/>
  <c r="H87" i="1"/>
  <c r="H86" i="1"/>
  <c r="D86" i="1"/>
  <c r="H85" i="1"/>
  <c r="D85" i="1"/>
  <c r="H84" i="1"/>
  <c r="D84" i="1"/>
  <c r="H83" i="1"/>
  <c r="D83" i="1"/>
  <c r="D82" i="1"/>
  <c r="D81" i="1"/>
  <c r="D80" i="1"/>
  <c r="H79" i="1"/>
  <c r="D79" i="1"/>
  <c r="H78" i="1"/>
  <c r="D78" i="1"/>
  <c r="H77" i="1"/>
  <c r="D77" i="1"/>
  <c r="H76" i="1"/>
  <c r="D76" i="1"/>
  <c r="H75" i="1"/>
  <c r="D75" i="1"/>
  <c r="H74" i="1"/>
  <c r="D74" i="1"/>
  <c r="H73" i="1"/>
  <c r="D73" i="1"/>
  <c r="H72" i="1"/>
  <c r="D72" i="1"/>
  <c r="H71" i="1"/>
  <c r="D71" i="1"/>
  <c r="H70" i="1"/>
  <c r="H69" i="1"/>
  <c r="C9" i="3"/>
  <c r="A16" i="3"/>
  <c r="C16" i="3"/>
  <c r="D16" i="3"/>
  <c r="F16" i="3"/>
  <c r="N18" i="2"/>
  <c r="H105" i="1" l="1"/>
  <c r="G142" i="1" s="1"/>
  <c r="D8" i="3" s="1"/>
  <c r="D134" i="1"/>
  <c r="C8" i="3" l="1"/>
  <c r="G143" i="1"/>
  <c r="C137" i="1" l="1"/>
  <c r="A137" i="1"/>
  <c r="C130" i="1"/>
  <c r="A130" i="1"/>
  <c r="E134" i="1" l="1"/>
  <c r="F134" i="1"/>
  <c r="G134" i="1"/>
  <c r="H134" i="1"/>
  <c r="C134" i="1"/>
  <c r="A134" i="1"/>
  <c r="D127" i="1"/>
  <c r="H127" i="1"/>
  <c r="G127" i="1"/>
  <c r="F127" i="1"/>
  <c r="E127" i="1"/>
  <c r="C127" i="1"/>
  <c r="A127" i="1"/>
  <c r="F123" i="1"/>
  <c r="E123" i="1"/>
  <c r="C123" i="1"/>
  <c r="A123" i="1"/>
  <c r="A24" i="3"/>
  <c r="A20" i="3"/>
  <c r="A45" i="3"/>
  <c r="A38" i="3"/>
  <c r="C5" i="3"/>
  <c r="A5" i="3"/>
  <c r="D5" i="3"/>
  <c r="B5" i="3"/>
  <c r="F18" i="3"/>
  <c r="D18" i="3"/>
  <c r="C18" i="3"/>
  <c r="A18" i="3"/>
  <c r="D28" i="3"/>
  <c r="F28" i="3"/>
  <c r="C6" i="2" l="1"/>
  <c r="A31" i="3" l="1"/>
  <c r="E45" i="1"/>
  <c r="E44" i="1"/>
</calcChain>
</file>

<file path=xl/sharedStrings.xml><?xml version="1.0" encoding="utf-8"?>
<sst xmlns="http://schemas.openxmlformats.org/spreadsheetml/2006/main" count="262" uniqueCount="199">
  <si>
    <t>Ansattnummer:</t>
  </si>
  <si>
    <t>Heis (Ja / Nei):</t>
  </si>
  <si>
    <t>Telefon:</t>
  </si>
  <si>
    <t>Sivil e-postadresse:</t>
  </si>
  <si>
    <t xml:space="preserve">Reise med offentlig kommunikasjon (ja/nei):     </t>
  </si>
  <si>
    <t>Boligtype:</t>
  </si>
  <si>
    <t>Adkomstbeskrivelse/utfordringer for flyttebyrå ved adkomst:</t>
  </si>
  <si>
    <t>Hvilken etasje:</t>
  </si>
  <si>
    <t xml:space="preserve">Ansattnr: </t>
  </si>
  <si>
    <t>Soverom / bruksrom:</t>
  </si>
  <si>
    <t>Stue / spisestue:</t>
  </si>
  <si>
    <t>Gjenstand</t>
  </si>
  <si>
    <t>Antall</t>
  </si>
  <si>
    <t>Volum</t>
  </si>
  <si>
    <t>Seng, dobbel</t>
  </si>
  <si>
    <t>Nattbord</t>
  </si>
  <si>
    <t>Bord</t>
  </si>
  <si>
    <t>Lamper</t>
  </si>
  <si>
    <t>Sidebord</t>
  </si>
  <si>
    <t>Kommode</t>
  </si>
  <si>
    <t>PC, stasjonær</t>
  </si>
  <si>
    <t>Skrivebord</t>
  </si>
  <si>
    <t>Lenestol</t>
  </si>
  <si>
    <t xml:space="preserve">TV </t>
  </si>
  <si>
    <t>Teppe</t>
  </si>
  <si>
    <t>Piano</t>
  </si>
  <si>
    <t>Spisebord</t>
  </si>
  <si>
    <t>Hylleplater</t>
  </si>
  <si>
    <t>Spisestuestol</t>
  </si>
  <si>
    <t>Garasje / hage:</t>
  </si>
  <si>
    <t>Kjøkken:</t>
  </si>
  <si>
    <t>Hagemøbler</t>
  </si>
  <si>
    <t>Komfyr</t>
  </si>
  <si>
    <t>Pulk el.l.</t>
  </si>
  <si>
    <t>Mikrobølgeovn</t>
  </si>
  <si>
    <t>Grill</t>
  </si>
  <si>
    <t>Oppvaskmaskin</t>
  </si>
  <si>
    <t>Vinskap</t>
  </si>
  <si>
    <t>Barnevogn</t>
  </si>
  <si>
    <t>Kjøkkenstol</t>
  </si>
  <si>
    <t>Bildekk</t>
  </si>
  <si>
    <t>Kjøkkenbord</t>
  </si>
  <si>
    <t>Zarges kasse</t>
  </si>
  <si>
    <t>Entre / hall:</t>
  </si>
  <si>
    <t>Bad / vaskerom</t>
  </si>
  <si>
    <t>Støvsuger</t>
  </si>
  <si>
    <t>Esker</t>
  </si>
  <si>
    <t>Hageredskap</t>
  </si>
  <si>
    <t>Gressklipper</t>
  </si>
  <si>
    <t>Kommode el.l.</t>
  </si>
  <si>
    <t>Tørkestativ el.l.</t>
  </si>
  <si>
    <t>Vitrineskap</t>
  </si>
  <si>
    <t>Tv-bord</t>
  </si>
  <si>
    <t>Seng, enkel</t>
  </si>
  <si>
    <t>Veiledende flyttevolum</t>
  </si>
  <si>
    <t>Tørketrommel</t>
  </si>
  <si>
    <t>Vaskemaskin</t>
  </si>
  <si>
    <t>Trampoline el.l.</t>
  </si>
  <si>
    <t>Skjenk /Bokhylle</t>
  </si>
  <si>
    <t>Store høyttalere</t>
  </si>
  <si>
    <t>Garderobeskap</t>
  </si>
  <si>
    <t>Avstand fra ytterdør til flyttebil:</t>
  </si>
  <si>
    <t xml:space="preserve">Snøfreser </t>
  </si>
  <si>
    <t>Flytter du med familie?</t>
  </si>
  <si>
    <t>U</t>
  </si>
  <si>
    <r>
      <rPr>
        <b/>
        <sz val="9"/>
        <rFont val="Calibri"/>
        <family val="2"/>
        <scheme val="minor"/>
      </rPr>
      <t>Flyttevolum m3</t>
    </r>
    <r>
      <rPr>
        <sz val="9"/>
        <rFont val="Calibri"/>
        <family val="2"/>
        <scheme val="minor"/>
      </rPr>
      <t>:</t>
    </r>
  </si>
  <si>
    <t>Avgjørelse</t>
  </si>
  <si>
    <t>Hjemmel:</t>
  </si>
  <si>
    <t>Adresse</t>
  </si>
  <si>
    <t>Fra adresse:</t>
  </si>
  <si>
    <t>Til adresse:</t>
  </si>
  <si>
    <t>Godkjent flyttereise</t>
  </si>
  <si>
    <t>Underskrift</t>
  </si>
  <si>
    <t>Viktig informasjon til søker</t>
  </si>
  <si>
    <t>Kommentarer / utfyllende opplysninger til søkeren</t>
  </si>
  <si>
    <t>Adams Express AS, Hans Petter Veiteberg, tlf: 23011450 / 92062419, e-post: hpv@adamsexpress.no</t>
  </si>
  <si>
    <t>HK Solberg AS, Steinar Solberg, tlf: 38044111 / 48011300, e-post: post@hk-solberg.no</t>
  </si>
  <si>
    <t>Håkull AS, Tom Ims, tlf: 51636080 / 90782834, e-post: tom.ims@haakull.no</t>
  </si>
  <si>
    <t>Kongstein Transport AS, Hans A Kongstein, tlf: 33041128 / 92460460, e-post: post@kongstein.no</t>
  </si>
  <si>
    <t>Vinjes Transport AS, Marian Larsen, tlf: 72900900, e-post: marian@vinjes.no</t>
  </si>
  <si>
    <t>B-13</t>
  </si>
  <si>
    <t>B-25</t>
  </si>
  <si>
    <t>B-30</t>
  </si>
  <si>
    <t>B-60</t>
  </si>
  <si>
    <t>Til flyttebyrå:</t>
  </si>
  <si>
    <t>Kontaktinformasjon - ansatt</t>
  </si>
  <si>
    <t>Opplysninger om boligforhold FØR flytting</t>
  </si>
  <si>
    <t>Opplysninger om boligforhold ETTER flytting</t>
  </si>
  <si>
    <t>E-postadresse:</t>
  </si>
  <si>
    <t>Etasje:</t>
  </si>
  <si>
    <t>Nei</t>
  </si>
  <si>
    <t>FMA</t>
  </si>
  <si>
    <t>FD</t>
  </si>
  <si>
    <t>Forsvarets regnskapsadministrasjon, Postboks 1, Haakonsvern, 5886 BERGEN</t>
  </si>
  <si>
    <t>Forsvarsmateriell, Postboks 10, Haakonsvern, 5886 BERGEN</t>
  </si>
  <si>
    <t>Etternavn</t>
  </si>
  <si>
    <t>Fornavn</t>
  </si>
  <si>
    <t>Fornavn:</t>
  </si>
  <si>
    <t>Etternavn:</t>
  </si>
  <si>
    <t>MERK! Spesielt kostbare gjenstander kan tas med på flyttelass, men på tjenestemanns eget ansvar. Anbefaler egen forsikring, og tjenestemann må selv bekoste dette. Normal transportforsikring dekkes via flyttebyrå.</t>
  </si>
  <si>
    <t>Sofa (3-seter)</t>
  </si>
  <si>
    <t>Store speil/ bilder</t>
  </si>
  <si>
    <t>Kjøle-/fryseskap</t>
  </si>
  <si>
    <t>Lampe/lysekrone</t>
  </si>
  <si>
    <t>Ønskede flyttetjenester</t>
  </si>
  <si>
    <t>Frakt av motoriserte kjøretøy, båter o.l. dekkes ikke.</t>
  </si>
  <si>
    <t>Har du gjenstander som ikke står på listen - velg en annen med tilsvarende størrelse.</t>
  </si>
  <si>
    <t>Andre rom / bod:</t>
  </si>
  <si>
    <t>Veiledende volumberegning</t>
  </si>
  <si>
    <t>Internt utland</t>
  </si>
  <si>
    <t>Crown Worldwide Movers AS, tlf: 90259176, e-post: jsveen@crownww.com</t>
  </si>
  <si>
    <t>Oppdragsforespørsel</t>
  </si>
  <si>
    <t>Forsikringsverdi:</t>
  </si>
  <si>
    <t>Forsvarsdepartementet. Postboks 8126 Dep, 0032 Oslo</t>
  </si>
  <si>
    <t>Fakturaadresse:</t>
  </si>
  <si>
    <t>Land:</t>
  </si>
  <si>
    <t>Gateadresse:</t>
  </si>
  <si>
    <t>Pris:</t>
  </si>
  <si>
    <t>Johnny Nergård</t>
  </si>
  <si>
    <t>2. Opplysninger om boligforhold FØR flytting</t>
  </si>
  <si>
    <t>3. Opplysninger om boligforhold ETTER flytting</t>
  </si>
  <si>
    <t>5. Opplysninger om flyttereisen</t>
  </si>
  <si>
    <t>6. Forskudd</t>
  </si>
  <si>
    <t>7. Egenerklæring</t>
  </si>
  <si>
    <t>Oppgi ukenummer for henting av flyttelass.  Det må oppgis et spenn på to uker. Du vil få estminert hentedato tre uker i forkant, og eksakt hentedato en uke før henting.</t>
  </si>
  <si>
    <t>Forsendelse internt utland</t>
  </si>
  <si>
    <t>Sirva AS, Thomas Flikke, tlf: +47 67 16 16 13 /mobil: +47 90 25 39 96,  e-post: Thomas.Flikke@sirva.com</t>
  </si>
  <si>
    <t>Ine Ulvær</t>
  </si>
  <si>
    <t>Alfa Quality Moving AS, Mei Lee Marshall tlf: 047 465 49 461 e-post: maillee.marshall@alfamoving.com</t>
  </si>
  <si>
    <t>Tjeneste/kurs f.o.m. 6 mnd</t>
  </si>
  <si>
    <t>Kun fly og overvekt</t>
  </si>
  <si>
    <t>Jeg bekrefter følgende:</t>
  </si>
  <si>
    <t>Jeg er kjent med at FPVS kan etterspørre dokumentasjon av gitte opplysninger ved kontroll i ettertid, og at manglende dokumentasjon ansees som ufullstendige opplysninger</t>
  </si>
  <si>
    <t>Opplysningene ovenfor er korrekte, og at ufullstendige opplysninger kan medføre at avgjørelsen blir annulert</t>
  </si>
  <si>
    <t xml:space="preserve">NB! Skjema må fylles ut elektronisk og sendes inn som Excel dokument. </t>
  </si>
  <si>
    <t>Dersom reiseforskudd ønskes utbetalt, oppgi beløp og tidspunkt for utbetaling:</t>
  </si>
  <si>
    <t>Flytteregningen skal gjøres opp snarest og senest en måned etter reisedato</t>
  </si>
  <si>
    <t>Antall i husstanden som flytter:</t>
  </si>
  <si>
    <t>Postnummer</t>
  </si>
  <si>
    <t>Sted</t>
  </si>
  <si>
    <t>Jeg har lest og forstått vilkårene for tilståelse av flyttegodtgjørelse iht Kompensasjonsavtalen punkt 5.7.4 og Retningslinjer for flytting til og fra utlandet for personell som er omfattet av NATO-avtalen</t>
  </si>
  <si>
    <t>Reise med egen bil</t>
  </si>
  <si>
    <t>Beløp</t>
  </si>
  <si>
    <t>Dato for utbetaling</t>
  </si>
  <si>
    <t>Forskudd</t>
  </si>
  <si>
    <t>Kompensasjonsavtalen punkt 5.7.4., Retningslinjer for flytting til og fra utlandet for personell som er omfattet av NATO-avtalen</t>
  </si>
  <si>
    <t>Xander Hardersen</t>
  </si>
  <si>
    <t>Det dekkes to kolli ekstra utover bagasje som er inkl. i flybilletten. I tillegg dekkes nødvendig utstyr for reisen til småbarn (vogn, bilstol)</t>
  </si>
  <si>
    <t xml:space="preserve"> Jeg er kjent med at forskuddet skal gjøres opp senest en måned etter gjennomført flyttereise. Jeg tillater at uoppgjort/skyldig forskudd blir trukket i lønn. Innvilget søknad medfører plikt til å følge prosedyrebeskrivelser for flytting. </t>
  </si>
  <si>
    <t>Flyttereise off. kommunikasjon dekkes legitimerte utgifter til økonomibillett på fly mellom gammelt og nytt tjenestested/bosted. Reisen skal foretas som en gjennomgående reise, fra nærmeste naturlige flyplass på gammelt bosted og til nærmeste naturlige flyplass til det nye bostedet. Kostgodtgjørelse tilstås etter faktisk reisetid</t>
  </si>
  <si>
    <t>Ja</t>
  </si>
  <si>
    <t>1. Personopplysninger</t>
  </si>
  <si>
    <t>Personopplysninger</t>
  </si>
  <si>
    <t>Søknad om forsendelse utland</t>
  </si>
  <si>
    <t>Militært kvarter</t>
  </si>
  <si>
    <t>Militær leilighet</t>
  </si>
  <si>
    <t>Militær enebolig el.l.</t>
  </si>
  <si>
    <t>Sivil enebolig el.l.</t>
  </si>
  <si>
    <t>Sivil leilighet</t>
  </si>
  <si>
    <t>Land</t>
  </si>
  <si>
    <t>Jeg har fått beordring til</t>
  </si>
  <si>
    <t>Forsvaret</t>
  </si>
  <si>
    <t>Innvilget flyttevolum:</t>
  </si>
  <si>
    <t>m3</t>
  </si>
  <si>
    <t>Opplysninger om godkjent flyttebyrå</t>
  </si>
  <si>
    <t>Flyttebyrå og kontaktperson:</t>
  </si>
  <si>
    <t>Ønsket tidsrom:</t>
  </si>
  <si>
    <t>Forsikring er inkludert i flyttetjenesten</t>
  </si>
  <si>
    <t>Pakking ikke inkludert</t>
  </si>
  <si>
    <t>Til flyttebyrået:</t>
  </si>
  <si>
    <t>4. Ønsket flytteuker</t>
  </si>
  <si>
    <r>
      <t xml:space="preserve">Beskrivelse av </t>
    </r>
    <r>
      <rPr>
        <b/>
        <sz val="10"/>
        <rFont val="Calibri"/>
        <family val="2"/>
        <scheme val="minor"/>
      </rPr>
      <t>øvrig</t>
    </r>
    <r>
      <rPr>
        <sz val="10"/>
        <rFont val="Calibri"/>
        <family val="2"/>
        <scheme val="minor"/>
      </rPr>
      <t xml:space="preserve"> volum:</t>
    </r>
  </si>
  <si>
    <t>Gamingstol</t>
  </si>
  <si>
    <t>Garderobe esker</t>
  </si>
  <si>
    <t>Tredemølle</t>
  </si>
  <si>
    <t>Øvrig treningsapparat</t>
  </si>
  <si>
    <t>Våpenskap inkl. våpen</t>
  </si>
  <si>
    <t>Ski</t>
  </si>
  <si>
    <t>Sykkel</t>
  </si>
  <si>
    <t>Kajakk/ sup brett</t>
  </si>
  <si>
    <t>Avgjørelsen fylles ut av, FPVS ved Reise- og Flyttekontoret, og returneres søker.</t>
  </si>
  <si>
    <t xml:space="preserve">  Bestilling av oppdrag til flyttebyrå</t>
  </si>
  <si>
    <t>Side 1 og 2 fylles ut av søker. Benytt rullegardinmeny der det er aktuelt. NB! Skjema blir videresendt flyttebyrå.</t>
  </si>
  <si>
    <t>Uke</t>
  </si>
  <si>
    <r>
      <t xml:space="preserve">Oppgi ukenummer for henting av flyttelass.  Det må oppgis </t>
    </r>
    <r>
      <rPr>
        <u/>
        <sz val="11"/>
        <rFont val="Calibri"/>
        <family val="2"/>
        <scheme val="minor"/>
      </rPr>
      <t>et spenn på to uker</t>
    </r>
    <r>
      <rPr>
        <sz val="11"/>
        <rFont val="Calibri"/>
        <family val="2"/>
        <scheme val="minor"/>
      </rPr>
      <t xml:space="preserve">. Du vil få </t>
    </r>
    <r>
      <rPr>
        <u/>
        <sz val="11"/>
        <rFont val="Calibri"/>
        <family val="2"/>
        <scheme val="minor"/>
      </rPr>
      <t>estminert hentedato</t>
    </r>
    <r>
      <rPr>
        <sz val="11"/>
        <rFont val="Calibri"/>
        <family val="2"/>
        <scheme val="minor"/>
      </rPr>
      <t xml:space="preserve"> tre uker i forkant, og eksakt</t>
    </r>
    <r>
      <rPr>
        <u/>
        <sz val="11"/>
        <rFont val="Calibri"/>
        <family val="2"/>
        <scheme val="minor"/>
      </rPr>
      <t xml:space="preserve"> hentedato en uke før</t>
    </r>
    <r>
      <rPr>
        <sz val="11"/>
        <rFont val="Calibri"/>
        <family val="2"/>
        <scheme val="minor"/>
      </rPr>
      <t xml:space="preserve"> henting.</t>
    </r>
    <r>
      <rPr>
        <b/>
        <sz val="11"/>
        <rFont val="Calibri"/>
        <family val="2"/>
        <scheme val="minor"/>
      </rPr>
      <t xml:space="preserve"> Eks: Uke 29-30</t>
    </r>
  </si>
  <si>
    <t>Ansattnr.</t>
  </si>
  <si>
    <t>Sist oppdatert 01.02.2024</t>
  </si>
  <si>
    <t>Det forutsettes at skjema er sendt inn av søker. Innsending av dette søknadsskjemaet til FPVS regnes som elektronisk signatur og det er derfor ikke behov for ytterligere signering.</t>
  </si>
  <si>
    <t>Forsendelsesreisen gjøres opp på egen blankett og sendes kontakt@forsvaret.no, snarest og senest en måned etter gjennomført flytting.</t>
  </si>
  <si>
    <t>Avgjørelse forsendelse utland</t>
  </si>
  <si>
    <t>FPVS Reise- og flyttekontoret</t>
  </si>
  <si>
    <t>Jeg er pliktig å melde fra til FPVS om endringer som kan medføre at betingelsene for flyttegodtgjørelse forandres / bortfaller</t>
  </si>
  <si>
    <t>Sist endret: 17.03.25</t>
  </si>
  <si>
    <t>Ved reise egen bil dekkes km godtgjørelse korteste strekning gammelt/nytt bosted. På utlandsdelen dekkes ikke overnatting, men 1 kostdøgn. Utgifter til ferge, bom  dekkes ikke. På innlandsdelen dekkes kost og natt iht. Komp.avtalen pkt. 5.8.11.3</t>
  </si>
  <si>
    <t>Michael Wikestad Pedersen</t>
  </si>
  <si>
    <t>Torill Sørensen</t>
  </si>
  <si>
    <t>Elisabeth Jusnes</t>
  </si>
  <si>
    <t>Aleksandra Welde</t>
  </si>
  <si>
    <t>Lene Mari Hansen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</si>
</sst>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kr&quot;\ * #,##0.00_-;\-&quot;kr&quot;\ * #,##0.00_-;_-&quot;kr&quot;\ * &quot;-&quot;??_-;_-@_-"/>
    <numFmt numFmtId="164" formatCode="_ * #,##0.00_ ;_ * \-#,##0.00_ ;_ * &quot;-&quot;??_ ;_ @_ "/>
    <numFmt numFmtId="165" formatCode="_ * #,##0_ ;_ * \-#,##0_ ;_ * &quot;-&quot;??_ ;_ @_ "/>
  </numFmts>
  <fonts count="38" x14ac:knownFonts="1">
    <font>
      <sz val="10"/>
      <name val="Arial"/>
    </font>
    <font>
      <sz val="8"/>
      <name val="Arial"/>
      <family val="2"/>
    </font>
    <font>
      <sz val="8"/>
      <name val="Arial"/>
      <family val="2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10"/>
      <color rgb="FFFF000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Calibri"/>
      <family val="2"/>
      <scheme val="minor"/>
    </font>
    <font>
      <i/>
      <sz val="9"/>
      <name val="Calibri"/>
      <family val="2"/>
      <scheme val="minor"/>
    </font>
    <font>
      <b/>
      <sz val="18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name val="Arial"/>
      <family val="2"/>
    </font>
    <font>
      <sz val="12"/>
      <color rgb="FFFF000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0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name val="Arial"/>
      <family val="2"/>
    </font>
    <font>
      <b/>
      <sz val="10"/>
      <name val="Calibri"/>
      <family val="2"/>
      <scheme val="minor"/>
    </font>
    <font>
      <sz val="9"/>
      <name val="Arial"/>
      <family val="2"/>
    </font>
    <font>
      <sz val="9"/>
      <color rgb="FF002060"/>
      <name val="Calibri"/>
      <family val="2"/>
      <scheme val="minor"/>
    </font>
    <font>
      <sz val="10"/>
      <name val="Arial"/>
      <family val="2"/>
    </font>
    <font>
      <sz val="9"/>
      <color theme="3"/>
      <name val="Calibri"/>
      <family val="2"/>
      <scheme val="minor"/>
    </font>
    <font>
      <b/>
      <sz val="14"/>
      <color rgb="FF0070C0"/>
      <name val="Calibri"/>
      <family val="2"/>
      <scheme val="minor"/>
    </font>
    <font>
      <sz val="10"/>
      <color theme="0"/>
      <name val="Arial"/>
      <family val="2"/>
    </font>
    <font>
      <b/>
      <i/>
      <sz val="11"/>
      <name val="Calibri"/>
      <family val="2"/>
      <scheme val="minor"/>
    </font>
    <font>
      <sz val="10"/>
      <color theme="3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6"/>
      <name val="Arial"/>
      <family val="2"/>
    </font>
    <font>
      <u/>
      <sz val="11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7" fillId="0" borderId="0" applyFont="0" applyFill="0" applyBorder="0" applyAlignment="0" applyProtection="0"/>
  </cellStyleXfs>
  <cellXfs count="392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/>
    <xf numFmtId="0" fontId="0" fillId="0" borderId="0" xfId="0" applyAlignment="1"/>
    <xf numFmtId="0" fontId="4" fillId="0" borderId="0" xfId="0" applyFont="1"/>
    <xf numFmtId="0" fontId="5" fillId="0" borderId="0" xfId="0" applyFont="1"/>
    <xf numFmtId="0" fontId="0" fillId="0" borderId="0" xfId="0" applyBorder="1"/>
    <xf numFmtId="0" fontId="16" fillId="0" borderId="0" xfId="0" applyFont="1"/>
    <xf numFmtId="0" fontId="17" fillId="0" borderId="0" xfId="0" applyFont="1"/>
    <xf numFmtId="0" fontId="4" fillId="5" borderId="5" xfId="0" applyFont="1" applyFill="1" applyBorder="1"/>
    <xf numFmtId="0" fontId="4" fillId="5" borderId="7" xfId="0" applyFont="1" applyFill="1" applyBorder="1"/>
    <xf numFmtId="0" fontId="13" fillId="5" borderId="17" xfId="0" applyFont="1" applyFill="1" applyBorder="1" applyAlignment="1">
      <alignment horizontal="left"/>
    </xf>
    <xf numFmtId="0" fontId="13" fillId="5" borderId="18" xfId="0" applyFont="1" applyFill="1" applyBorder="1" applyAlignment="1">
      <alignment horizontal="left"/>
    </xf>
    <xf numFmtId="0" fontId="0" fillId="0" borderId="0" xfId="0" applyProtection="1"/>
    <xf numFmtId="0" fontId="4" fillId="0" borderId="0" xfId="0" applyFont="1" applyProtection="1"/>
    <xf numFmtId="0" fontId="4" fillId="0" borderId="0" xfId="0" applyFont="1" applyBorder="1"/>
    <xf numFmtId="0" fontId="4" fillId="6" borderId="5" xfId="0" applyFont="1" applyFill="1" applyBorder="1"/>
    <xf numFmtId="0" fontId="4" fillId="0" borderId="0" xfId="0" applyFont="1" applyBorder="1" applyProtection="1"/>
    <xf numFmtId="0" fontId="4" fillId="6" borderId="9" xfId="0" applyFont="1" applyFill="1" applyBorder="1"/>
    <xf numFmtId="0" fontId="4" fillId="0" borderId="0" xfId="0" applyFont="1" applyBorder="1" applyAlignment="1" applyProtection="1">
      <alignment horizontal="left" vertical="top" wrapText="1"/>
      <protection locked="0"/>
    </xf>
    <xf numFmtId="0" fontId="4" fillId="7" borderId="5" xfId="0" applyFont="1" applyFill="1" applyBorder="1" applyAlignment="1" applyProtection="1">
      <alignment horizontal="center" vertical="center"/>
      <protection locked="0"/>
    </xf>
    <xf numFmtId="0" fontId="7" fillId="5" borderId="5" xfId="0" applyFont="1" applyFill="1" applyBorder="1"/>
    <xf numFmtId="0" fontId="7" fillId="5" borderId="7" xfId="0" applyFont="1" applyFill="1" applyBorder="1"/>
    <xf numFmtId="0" fontId="15" fillId="7" borderId="5" xfId="0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>
      <alignment vertical="center"/>
    </xf>
    <xf numFmtId="0" fontId="19" fillId="0" borderId="0" xfId="0" applyFont="1" applyBorder="1" applyAlignment="1" applyProtection="1">
      <alignment horizontal="center"/>
    </xf>
    <xf numFmtId="0" fontId="4" fillId="0" borderId="11" xfId="0" applyFont="1" applyBorder="1" applyProtection="1"/>
    <xf numFmtId="0" fontId="4" fillId="0" borderId="13" xfId="0" applyFont="1" applyBorder="1" applyAlignment="1" applyProtection="1">
      <alignment horizontal="center"/>
    </xf>
    <xf numFmtId="0" fontId="0" fillId="0" borderId="16" xfId="0" applyBorder="1"/>
    <xf numFmtId="0" fontId="23" fillId="0" borderId="0" xfId="0" applyFont="1"/>
    <xf numFmtId="0" fontId="10" fillId="4" borderId="0" xfId="0" applyFont="1" applyFill="1" applyBorder="1" applyAlignment="1">
      <alignment horizontal="left" wrapText="1"/>
    </xf>
    <xf numFmtId="0" fontId="0" fillId="0" borderId="0" xfId="0" applyBorder="1" applyProtection="1">
      <protection locked="0"/>
    </xf>
    <xf numFmtId="0" fontId="25" fillId="0" borderId="0" xfId="0" applyFont="1"/>
    <xf numFmtId="0" fontId="4" fillId="4" borderId="0" xfId="0" applyFont="1" applyFill="1" applyBorder="1" applyAlignment="1" applyProtection="1">
      <alignment vertical="top" wrapText="1"/>
      <protection locked="0"/>
    </xf>
    <xf numFmtId="0" fontId="4" fillId="7" borderId="52" xfId="0" applyFont="1" applyFill="1" applyBorder="1" applyAlignment="1" applyProtection="1">
      <alignment vertical="center"/>
      <protection locked="0"/>
    </xf>
    <xf numFmtId="0" fontId="19" fillId="0" borderId="3" xfId="0" applyFont="1" applyBorder="1" applyAlignment="1" applyProtection="1">
      <alignment horizontal="center" vertical="center"/>
    </xf>
    <xf numFmtId="0" fontId="19" fillId="0" borderId="30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/>
    <xf numFmtId="0" fontId="4" fillId="0" borderId="16" xfId="0" applyFont="1" applyBorder="1" applyAlignment="1" applyProtection="1"/>
    <xf numFmtId="0" fontId="4" fillId="7" borderId="7" xfId="0" applyFont="1" applyFill="1" applyBorder="1" applyAlignment="1" applyProtection="1">
      <alignment vertical="center"/>
      <protection locked="0"/>
    </xf>
    <xf numFmtId="0" fontId="4" fillId="7" borderId="9" xfId="0" applyFont="1" applyFill="1" applyBorder="1" applyAlignment="1" applyProtection="1">
      <alignment horizontal="center" vertical="center"/>
      <protection locked="0"/>
    </xf>
    <xf numFmtId="0" fontId="4" fillId="7" borderId="15" xfId="0" applyFont="1" applyFill="1" applyBorder="1" applyAlignment="1" applyProtection="1">
      <alignment horizontal="left" vertical="center" wrapText="1"/>
      <protection locked="0"/>
    </xf>
    <xf numFmtId="0" fontId="4" fillId="7" borderId="1" xfId="0" applyFont="1" applyFill="1" applyBorder="1" applyAlignment="1" applyProtection="1">
      <alignment horizontal="left" vertical="center" wrapText="1"/>
      <protection locked="0"/>
    </xf>
    <xf numFmtId="0" fontId="24" fillId="0" borderId="0" xfId="0" applyFont="1" applyBorder="1" applyAlignment="1" applyProtection="1">
      <alignment horizontal="left"/>
      <protection locked="0"/>
    </xf>
    <xf numFmtId="0" fontId="7" fillId="4" borderId="32" xfId="0" applyFont="1" applyFill="1" applyBorder="1" applyAlignment="1" applyProtection="1">
      <alignment vertical="center"/>
      <protection locked="0"/>
    </xf>
    <xf numFmtId="0" fontId="7" fillId="4" borderId="30" xfId="0" applyFont="1" applyFill="1" applyBorder="1" applyAlignment="1" applyProtection="1">
      <alignment vertical="center"/>
      <protection locked="0"/>
    </xf>
    <xf numFmtId="0" fontId="7" fillId="4" borderId="31" xfId="0" applyFont="1" applyFill="1" applyBorder="1" applyAlignment="1" applyProtection="1">
      <alignment vertical="center"/>
      <protection locked="0"/>
    </xf>
    <xf numFmtId="0" fontId="9" fillId="2" borderId="59" xfId="0" applyFont="1" applyFill="1" applyBorder="1" applyAlignment="1" applyProtection="1">
      <protection locked="0"/>
    </xf>
    <xf numFmtId="0" fontId="9" fillId="2" borderId="10" xfId="0" applyFont="1" applyFill="1" applyBorder="1" applyAlignment="1" applyProtection="1">
      <protection locked="0"/>
    </xf>
    <xf numFmtId="0" fontId="7" fillId="2" borderId="58" xfId="0" applyFont="1" applyFill="1" applyBorder="1" applyAlignment="1" applyProtection="1">
      <protection locked="0"/>
    </xf>
    <xf numFmtId="0" fontId="4" fillId="7" borderId="5" xfId="0" applyFont="1" applyFill="1" applyBorder="1" applyAlignment="1" applyProtection="1">
      <alignment horizontal="center" vertical="center"/>
      <protection locked="0"/>
    </xf>
    <xf numFmtId="0" fontId="19" fillId="0" borderId="4" xfId="0" applyFont="1" applyBorder="1" applyAlignment="1">
      <alignment horizontal="center"/>
    </xf>
    <xf numFmtId="0" fontId="19" fillId="0" borderId="35" xfId="0" applyFont="1" applyBorder="1" applyAlignment="1">
      <alignment horizontal="left"/>
    </xf>
    <xf numFmtId="0" fontId="0" fillId="0" borderId="27" xfId="0" applyBorder="1"/>
    <xf numFmtId="0" fontId="0" fillId="0" borderId="25" xfId="0" applyBorder="1"/>
    <xf numFmtId="0" fontId="21" fillId="0" borderId="40" xfId="0" applyFont="1" applyBorder="1" applyAlignment="1">
      <alignment wrapText="1"/>
    </xf>
    <xf numFmtId="0" fontId="1" fillId="0" borderId="0" xfId="0" applyFont="1"/>
    <xf numFmtId="0" fontId="12" fillId="0" borderId="4" xfId="0" applyFont="1" applyBorder="1"/>
    <xf numFmtId="0" fontId="12" fillId="0" borderId="35" xfId="0" applyFont="1" applyBorder="1"/>
    <xf numFmtId="0" fontId="12" fillId="0" borderId="36" xfId="0" applyFont="1" applyBorder="1"/>
    <xf numFmtId="0" fontId="14" fillId="0" borderId="0" xfId="0" applyFont="1"/>
    <xf numFmtId="0" fontId="14" fillId="0" borderId="0" xfId="0" applyFont="1" applyAlignment="1">
      <alignment horizontal="center"/>
    </xf>
    <xf numFmtId="0" fontId="14" fillId="0" borderId="0" xfId="0" applyFont="1" applyAlignment="1" applyProtection="1">
      <alignment horizontal="center"/>
      <protection locked="0"/>
    </xf>
    <xf numFmtId="0" fontId="13" fillId="0" borderId="4" xfId="0" applyFont="1" applyBorder="1"/>
    <xf numFmtId="0" fontId="13" fillId="0" borderId="35" xfId="0" applyFont="1" applyBorder="1"/>
    <xf numFmtId="0" fontId="13" fillId="0" borderId="36" xfId="0" applyFont="1" applyBorder="1"/>
    <xf numFmtId="0" fontId="7" fillId="9" borderId="5" xfId="0" applyFont="1" applyFill="1" applyBorder="1"/>
    <xf numFmtId="0" fontId="15" fillId="0" borderId="0" xfId="0" applyFont="1"/>
    <xf numFmtId="0" fontId="13" fillId="5" borderId="44" xfId="0" applyFont="1" applyFill="1" applyBorder="1"/>
    <xf numFmtId="0" fontId="4" fillId="6" borderId="4" xfId="0" applyFont="1" applyFill="1" applyBorder="1"/>
    <xf numFmtId="0" fontId="4" fillId="6" borderId="35" xfId="0" applyFont="1" applyFill="1" applyBorder="1"/>
    <xf numFmtId="0" fontId="4" fillId="6" borderId="36" xfId="0" applyFont="1" applyFill="1" applyBorder="1"/>
    <xf numFmtId="0" fontId="7" fillId="9" borderId="5" xfId="0" applyFont="1" applyFill="1" applyBorder="1" applyAlignment="1">
      <alignment wrapText="1"/>
    </xf>
    <xf numFmtId="0" fontId="11" fillId="0" borderId="0" xfId="0" applyFont="1" applyAlignment="1" applyProtection="1"/>
    <xf numFmtId="0" fontId="12" fillId="0" borderId="0" xfId="0" applyFont="1" applyProtection="1"/>
    <xf numFmtId="0" fontId="7" fillId="0" borderId="0" xfId="0" applyFont="1" applyAlignment="1" applyProtection="1">
      <alignment vertical="center"/>
    </xf>
    <xf numFmtId="0" fontId="5" fillId="0" borderId="0" xfId="0" applyFont="1" applyProtection="1"/>
    <xf numFmtId="0" fontId="7" fillId="4" borderId="11" xfId="0" applyFont="1" applyFill="1" applyBorder="1" applyAlignment="1" applyProtection="1"/>
    <xf numFmtId="0" fontId="7" fillId="4" borderId="6" xfId="0" applyFont="1" applyFill="1" applyBorder="1" applyAlignment="1" applyProtection="1"/>
    <xf numFmtId="0" fontId="7" fillId="4" borderId="15" xfId="0" applyFont="1" applyFill="1" applyBorder="1" applyAlignment="1" applyProtection="1">
      <alignment horizontal="left" vertical="center"/>
    </xf>
    <xf numFmtId="0" fontId="7" fillId="4" borderId="13" xfId="0" applyFont="1" applyFill="1" applyBorder="1" applyAlignment="1" applyProtection="1">
      <alignment horizontal="left"/>
    </xf>
    <xf numFmtId="0" fontId="7" fillId="4" borderId="13" xfId="0" applyFont="1" applyFill="1" applyBorder="1" applyAlignment="1" applyProtection="1"/>
    <xf numFmtId="0" fontId="7" fillId="4" borderId="13" xfId="0" applyFont="1" applyFill="1" applyBorder="1" applyAlignment="1" applyProtection="1">
      <alignment horizontal="left" vertical="center"/>
    </xf>
    <xf numFmtId="0" fontId="7" fillId="4" borderId="15" xfId="0" applyFont="1" applyFill="1" applyBorder="1" applyAlignment="1" applyProtection="1">
      <alignment horizontal="left"/>
    </xf>
    <xf numFmtId="0" fontId="10" fillId="2" borderId="1" xfId="0" applyFont="1" applyFill="1" applyBorder="1" applyAlignment="1" applyProtection="1">
      <alignment vertical="top"/>
    </xf>
    <xf numFmtId="0" fontId="10" fillId="2" borderId="0" xfId="0" applyFont="1" applyFill="1" applyBorder="1" applyAlignment="1" applyProtection="1">
      <alignment vertical="top"/>
    </xf>
    <xf numFmtId="0" fontId="10" fillId="2" borderId="16" xfId="0" applyFont="1" applyFill="1" applyBorder="1" applyAlignment="1" applyProtection="1">
      <alignment vertical="top"/>
    </xf>
    <xf numFmtId="0" fontId="31" fillId="2" borderId="1" xfId="0" applyFont="1" applyFill="1" applyBorder="1" applyAlignment="1" applyProtection="1">
      <alignment vertical="top"/>
    </xf>
    <xf numFmtId="0" fontId="10" fillId="2" borderId="29" xfId="0" applyFont="1" applyFill="1" applyBorder="1" applyAlignment="1" applyProtection="1">
      <alignment vertical="top"/>
    </xf>
    <xf numFmtId="0" fontId="10" fillId="2" borderId="30" xfId="0" applyFont="1" applyFill="1" applyBorder="1" applyAlignment="1" applyProtection="1">
      <alignment vertical="top"/>
    </xf>
    <xf numFmtId="0" fontId="10" fillId="2" borderId="31" xfId="0" applyFont="1" applyFill="1" applyBorder="1" applyAlignment="1" applyProtection="1">
      <alignment vertical="top"/>
    </xf>
    <xf numFmtId="0" fontId="16" fillId="0" borderId="0" xfId="0" applyFont="1" applyProtection="1"/>
    <xf numFmtId="0" fontId="6" fillId="0" borderId="0" xfId="0" applyFont="1" applyAlignment="1" applyProtection="1">
      <alignment horizontal="left" wrapText="1"/>
    </xf>
    <xf numFmtId="0" fontId="8" fillId="5" borderId="4" xfId="0" applyFont="1" applyFill="1" applyBorder="1" applyProtection="1"/>
    <xf numFmtId="0" fontId="4" fillId="0" borderId="0" xfId="0" applyFont="1" applyBorder="1" applyAlignment="1" applyProtection="1">
      <alignment horizontal="left" vertical="top" wrapText="1"/>
    </xf>
    <xf numFmtId="0" fontId="0" fillId="0" borderId="0" xfId="0" applyBorder="1" applyProtection="1"/>
    <xf numFmtId="0" fontId="7" fillId="4" borderId="9" xfId="0" applyFont="1" applyFill="1" applyBorder="1" applyAlignment="1" applyProtection="1">
      <alignment horizontal="left"/>
    </xf>
    <xf numFmtId="0" fontId="7" fillId="4" borderId="16" xfId="0" applyFont="1" applyFill="1" applyBorder="1" applyAlignment="1" applyProtection="1"/>
    <xf numFmtId="0" fontId="23" fillId="0" borderId="0" xfId="0" applyFont="1" applyProtection="1"/>
    <xf numFmtId="0" fontId="23" fillId="0" borderId="17" xfId="0" applyFont="1" applyBorder="1" applyAlignment="1" applyProtection="1">
      <alignment vertical="top"/>
    </xf>
    <xf numFmtId="0" fontId="0" fillId="0" borderId="0" xfId="0" applyAlignment="1" applyProtection="1">
      <alignment vertical="top" wrapText="1"/>
    </xf>
    <xf numFmtId="0" fontId="20" fillId="0" borderId="0" xfId="0" applyFont="1" applyAlignment="1" applyProtection="1">
      <alignment wrapText="1"/>
    </xf>
    <xf numFmtId="0" fontId="37" fillId="0" borderId="0" xfId="0" applyFont="1" applyAlignment="1" applyProtection="1"/>
    <xf numFmtId="0" fontId="11" fillId="0" borderId="0" xfId="0" applyFont="1" applyAlignment="1" applyProtection="1">
      <alignment horizontal="center"/>
    </xf>
    <xf numFmtId="0" fontId="12" fillId="3" borderId="17" xfId="0" applyFont="1" applyFill="1" applyBorder="1" applyAlignment="1" applyProtection="1">
      <alignment horizontal="center" vertical="center"/>
    </xf>
    <xf numFmtId="0" fontId="12" fillId="3" borderId="18" xfId="0" applyFont="1" applyFill="1" applyBorder="1" applyAlignment="1" applyProtection="1">
      <alignment horizontal="center" vertical="center"/>
    </xf>
    <xf numFmtId="0" fontId="12" fillId="3" borderId="19" xfId="0" applyFont="1" applyFill="1" applyBorder="1" applyAlignment="1" applyProtection="1">
      <alignment horizontal="center" vertical="center"/>
    </xf>
    <xf numFmtId="0" fontId="7" fillId="4" borderId="41" xfId="0" applyFont="1" applyFill="1" applyBorder="1" applyAlignment="1" applyProtection="1">
      <alignment horizontal="left"/>
    </xf>
    <xf numFmtId="0" fontId="7" fillId="4" borderId="21" xfId="0" applyFont="1" applyFill="1" applyBorder="1" applyAlignment="1" applyProtection="1">
      <alignment horizontal="left"/>
    </xf>
    <xf numFmtId="0" fontId="7" fillId="4" borderId="28" xfId="0" applyFont="1" applyFill="1" applyBorder="1" applyAlignment="1" applyProtection="1">
      <alignment horizontal="left"/>
    </xf>
    <xf numFmtId="0" fontId="7" fillId="4" borderId="20" xfId="0" applyFont="1" applyFill="1" applyBorder="1" applyAlignment="1" applyProtection="1">
      <alignment horizontal="left"/>
    </xf>
    <xf numFmtId="0" fontId="21" fillId="5" borderId="14" xfId="0" applyFont="1" applyFill="1" applyBorder="1" applyAlignment="1" applyProtection="1">
      <alignment horizontal="center" vertical="center"/>
      <protection locked="0"/>
    </xf>
    <xf numFmtId="0" fontId="21" fillId="5" borderId="40" xfId="0" applyFont="1" applyFill="1" applyBorder="1" applyAlignment="1" applyProtection="1">
      <alignment horizontal="center" vertical="center"/>
      <protection locked="0"/>
    </xf>
    <xf numFmtId="0" fontId="7" fillId="4" borderId="10" xfId="0" applyFont="1" applyFill="1" applyBorder="1" applyAlignment="1" applyProtection="1">
      <alignment horizontal="left"/>
    </xf>
    <xf numFmtId="0" fontId="7" fillId="4" borderId="9" xfId="0" applyFont="1" applyFill="1" applyBorder="1" applyAlignment="1" applyProtection="1">
      <alignment horizontal="left"/>
    </xf>
    <xf numFmtId="0" fontId="4" fillId="7" borderId="5" xfId="0" applyFont="1" applyFill="1" applyBorder="1" applyAlignment="1" applyProtection="1">
      <alignment horizontal="left" vertical="center" wrapText="1"/>
    </xf>
    <xf numFmtId="0" fontId="12" fillId="0" borderId="0" xfId="0" applyFont="1" applyAlignment="1" applyProtection="1">
      <alignment horizontal="center"/>
    </xf>
    <xf numFmtId="0" fontId="7" fillId="0" borderId="30" xfId="0" applyFont="1" applyBorder="1" applyAlignment="1" applyProtection="1">
      <alignment horizontal="left" vertical="center"/>
    </xf>
    <xf numFmtId="0" fontId="18" fillId="0" borderId="0" xfId="0" applyFont="1" applyAlignment="1" applyProtection="1">
      <alignment horizontal="center" vertical="center" wrapText="1"/>
    </xf>
    <xf numFmtId="1" fontId="24" fillId="7" borderId="1" xfId="0" applyNumberFormat="1" applyFont="1" applyFill="1" applyBorder="1" applyAlignment="1" applyProtection="1">
      <alignment horizontal="right" vertical="center"/>
    </xf>
    <xf numFmtId="1" fontId="24" fillId="7" borderId="0" xfId="0" applyNumberFormat="1" applyFont="1" applyFill="1" applyBorder="1" applyAlignment="1" applyProtection="1">
      <alignment horizontal="right" vertical="center"/>
    </xf>
    <xf numFmtId="1" fontId="24" fillId="7" borderId="0" xfId="0" applyNumberFormat="1" applyFont="1" applyFill="1" applyBorder="1" applyAlignment="1" applyProtection="1">
      <alignment horizontal="left" vertical="center"/>
      <protection locked="0"/>
    </xf>
    <xf numFmtId="1" fontId="24" fillId="7" borderId="16" xfId="0" applyNumberFormat="1" applyFont="1" applyFill="1" applyBorder="1" applyAlignment="1" applyProtection="1">
      <alignment horizontal="left" vertical="center"/>
      <protection locked="0"/>
    </xf>
    <xf numFmtId="0" fontId="4" fillId="7" borderId="13" xfId="0" applyFont="1" applyFill="1" applyBorder="1" applyAlignment="1" applyProtection="1">
      <alignment horizontal="center" vertical="center" wrapText="1"/>
      <protection locked="0"/>
    </xf>
    <xf numFmtId="0" fontId="4" fillId="7" borderId="13" xfId="0" applyFont="1" applyFill="1" applyBorder="1" applyAlignment="1" applyProtection="1">
      <alignment horizontal="center" vertical="center"/>
      <protection locked="0"/>
    </xf>
    <xf numFmtId="0" fontId="4" fillId="7" borderId="6" xfId="0" applyFont="1" applyFill="1" applyBorder="1" applyAlignment="1" applyProtection="1">
      <alignment horizontal="left" vertical="center"/>
      <protection locked="0"/>
    </xf>
    <xf numFmtId="0" fontId="4" fillId="7" borderId="0" xfId="0" applyFont="1" applyFill="1" applyBorder="1" applyAlignment="1" applyProtection="1">
      <alignment horizontal="left" vertical="center"/>
      <protection locked="0"/>
    </xf>
    <xf numFmtId="0" fontId="4" fillId="7" borderId="16" xfId="0" applyFont="1" applyFill="1" applyBorder="1" applyAlignment="1" applyProtection="1">
      <alignment horizontal="left" vertical="center"/>
      <protection locked="0"/>
    </xf>
    <xf numFmtId="0" fontId="4" fillId="7" borderId="12" xfId="0" applyFont="1" applyFill="1" applyBorder="1" applyAlignment="1" applyProtection="1">
      <alignment horizontal="left" vertical="center"/>
      <protection locked="0"/>
    </xf>
    <xf numFmtId="0" fontId="4" fillId="7" borderId="3" xfId="0" applyFont="1" applyFill="1" applyBorder="1" applyAlignment="1" applyProtection="1">
      <alignment horizontal="left" vertical="center"/>
      <protection locked="0"/>
    </xf>
    <xf numFmtId="0" fontId="4" fillId="7" borderId="27" xfId="0" applyFont="1" applyFill="1" applyBorder="1" applyAlignment="1" applyProtection="1">
      <alignment horizontal="left" vertical="center"/>
      <protection locked="0"/>
    </xf>
    <xf numFmtId="0" fontId="7" fillId="4" borderId="6" xfId="0" applyFont="1" applyFill="1" applyBorder="1" applyAlignment="1" applyProtection="1">
      <alignment horizontal="left"/>
    </xf>
    <xf numFmtId="0" fontId="7" fillId="4" borderId="0" xfId="0" applyFont="1" applyFill="1" applyBorder="1" applyAlignment="1" applyProtection="1">
      <alignment horizontal="left"/>
    </xf>
    <xf numFmtId="0" fontId="7" fillId="4" borderId="16" xfId="0" applyFont="1" applyFill="1" applyBorder="1" applyAlignment="1" applyProtection="1">
      <alignment horizontal="left"/>
    </xf>
    <xf numFmtId="0" fontId="7" fillId="4" borderId="22" xfId="0" applyFont="1" applyFill="1" applyBorder="1" applyAlignment="1" applyProtection="1">
      <alignment horizontal="left" vertical="center"/>
    </xf>
    <xf numFmtId="0" fontId="7" fillId="4" borderId="24" xfId="0" applyFont="1" applyFill="1" applyBorder="1" applyAlignment="1" applyProtection="1">
      <alignment horizontal="left" vertical="center"/>
    </xf>
    <xf numFmtId="0" fontId="7" fillId="4" borderId="1" xfId="0" applyFont="1" applyFill="1" applyBorder="1" applyAlignment="1" applyProtection="1">
      <alignment horizontal="left" vertical="center"/>
    </xf>
    <xf numFmtId="0" fontId="7" fillId="4" borderId="15" xfId="0" applyFont="1" applyFill="1" applyBorder="1" applyAlignment="1" applyProtection="1">
      <alignment horizontal="left" vertical="center"/>
    </xf>
    <xf numFmtId="0" fontId="7" fillId="4" borderId="15" xfId="0" applyFont="1" applyFill="1" applyBorder="1" applyAlignment="1" applyProtection="1">
      <alignment horizontal="left"/>
    </xf>
    <xf numFmtId="0" fontId="4" fillId="7" borderId="6" xfId="0" applyFont="1" applyFill="1" applyBorder="1" applyAlignment="1" applyProtection="1">
      <alignment horizontal="left" vertical="center" wrapText="1"/>
      <protection locked="0"/>
    </xf>
    <xf numFmtId="0" fontId="4" fillId="7" borderId="15" xfId="0" applyFont="1" applyFill="1" applyBorder="1" applyAlignment="1" applyProtection="1">
      <alignment horizontal="left" vertical="center" wrapText="1"/>
      <protection locked="0"/>
    </xf>
    <xf numFmtId="0" fontId="4" fillId="7" borderId="12" xfId="0" applyFont="1" applyFill="1" applyBorder="1" applyAlignment="1" applyProtection="1">
      <alignment horizontal="left" vertical="center" wrapText="1"/>
      <protection locked="0"/>
    </xf>
    <xf numFmtId="0" fontId="4" fillId="7" borderId="26" xfId="0" applyFont="1" applyFill="1" applyBorder="1" applyAlignment="1" applyProtection="1">
      <alignment horizontal="left" vertical="center" wrapText="1"/>
      <protection locked="0"/>
    </xf>
    <xf numFmtId="0" fontId="4" fillId="7" borderId="1" xfId="0" applyFont="1" applyFill="1" applyBorder="1" applyAlignment="1" applyProtection="1">
      <alignment horizontal="left" vertical="center" wrapText="1"/>
      <protection locked="0"/>
    </xf>
    <xf numFmtId="0" fontId="7" fillId="4" borderId="55" xfId="0" applyFont="1" applyFill="1" applyBorder="1" applyAlignment="1" applyProtection="1">
      <alignment horizontal="left" vertical="center"/>
    </xf>
    <xf numFmtId="0" fontId="7" fillId="4" borderId="5" xfId="0" applyFont="1" applyFill="1" applyBorder="1" applyAlignment="1" applyProtection="1">
      <alignment horizontal="left" vertical="center"/>
    </xf>
    <xf numFmtId="0" fontId="4" fillId="7" borderId="55" xfId="0" applyFont="1" applyFill="1" applyBorder="1" applyAlignment="1" applyProtection="1">
      <alignment horizontal="left" vertical="center" wrapText="1"/>
      <protection locked="0"/>
    </xf>
    <xf numFmtId="0" fontId="4" fillId="7" borderId="5" xfId="0" applyFont="1" applyFill="1" applyBorder="1" applyAlignment="1" applyProtection="1">
      <alignment horizontal="left" vertical="center" wrapText="1"/>
      <protection locked="0"/>
    </xf>
    <xf numFmtId="0" fontId="4" fillId="7" borderId="57" xfId="0" applyFont="1" applyFill="1" applyBorder="1" applyAlignment="1" applyProtection="1">
      <alignment horizontal="left" vertical="center" wrapText="1"/>
      <protection locked="0"/>
    </xf>
    <xf numFmtId="0" fontId="4" fillId="7" borderId="7" xfId="0" applyFont="1" applyFill="1" applyBorder="1" applyAlignment="1" applyProtection="1">
      <alignment horizontal="left" vertical="center" wrapText="1"/>
      <protection locked="0"/>
    </xf>
    <xf numFmtId="0" fontId="7" fillId="4" borderId="5" xfId="0" applyFont="1" applyFill="1" applyBorder="1" applyAlignment="1" applyProtection="1">
      <alignment horizontal="left" vertical="top"/>
    </xf>
    <xf numFmtId="0" fontId="7" fillId="4" borderId="51" xfId="0" applyFont="1" applyFill="1" applyBorder="1" applyAlignment="1" applyProtection="1">
      <alignment horizontal="left" vertical="top"/>
    </xf>
    <xf numFmtId="0" fontId="4" fillId="7" borderId="51" xfId="0" applyFont="1" applyFill="1" applyBorder="1" applyAlignment="1" applyProtection="1">
      <alignment horizontal="left" vertical="center" wrapText="1"/>
      <protection locked="0"/>
    </xf>
    <xf numFmtId="0" fontId="4" fillId="7" borderId="54" xfId="0" applyFont="1" applyFill="1" applyBorder="1" applyAlignment="1" applyProtection="1">
      <alignment horizontal="left" vertical="center" wrapText="1"/>
      <protection locked="0"/>
    </xf>
    <xf numFmtId="0" fontId="4" fillId="7" borderId="15" xfId="0" applyFont="1" applyFill="1" applyBorder="1" applyAlignment="1" applyProtection="1">
      <alignment horizontal="center" vertical="center"/>
      <protection locked="0"/>
    </xf>
    <xf numFmtId="0" fontId="12" fillId="3" borderId="20" xfId="0" applyFont="1" applyFill="1" applyBorder="1" applyAlignment="1" applyProtection="1">
      <alignment horizontal="center" vertical="center"/>
      <protection locked="0"/>
    </xf>
    <xf numFmtId="0" fontId="12" fillId="3" borderId="21" xfId="0" applyFont="1" applyFill="1" applyBorder="1" applyAlignment="1" applyProtection="1">
      <alignment horizontal="center" vertical="center"/>
      <protection locked="0"/>
    </xf>
    <xf numFmtId="0" fontId="12" fillId="3" borderId="0" xfId="0" applyFont="1" applyFill="1" applyBorder="1" applyAlignment="1" applyProtection="1">
      <alignment horizontal="center" vertical="center"/>
      <protection locked="0"/>
    </xf>
    <xf numFmtId="0" fontId="12" fillId="3" borderId="28" xfId="0" applyFont="1" applyFill="1" applyBorder="1" applyAlignment="1" applyProtection="1">
      <alignment horizontal="center" vertical="center"/>
      <protection locked="0"/>
    </xf>
    <xf numFmtId="0" fontId="12" fillId="3" borderId="1" xfId="0" applyFont="1" applyFill="1" applyBorder="1" applyAlignment="1" applyProtection="1">
      <alignment horizontal="center" vertical="center"/>
      <protection locked="0"/>
    </xf>
    <xf numFmtId="0" fontId="12" fillId="3" borderId="16" xfId="0" applyFont="1" applyFill="1" applyBorder="1" applyAlignment="1" applyProtection="1">
      <alignment horizontal="center" vertical="center"/>
      <protection locked="0"/>
    </xf>
    <xf numFmtId="0" fontId="7" fillId="5" borderId="50" xfId="0" applyFont="1" applyFill="1" applyBorder="1" applyAlignment="1">
      <alignment horizontal="right" vertical="center"/>
    </xf>
    <xf numFmtId="0" fontId="7" fillId="5" borderId="7" xfId="0" applyFont="1" applyFill="1" applyBorder="1" applyAlignment="1">
      <alignment horizontal="right" vertical="center"/>
    </xf>
    <xf numFmtId="0" fontId="4" fillId="4" borderId="51" xfId="0" applyFont="1" applyFill="1" applyBorder="1" applyAlignment="1" applyProtection="1">
      <alignment horizontal="center" vertical="center"/>
      <protection locked="0"/>
    </xf>
    <xf numFmtId="0" fontId="4" fillId="4" borderId="54" xfId="0" applyFont="1" applyFill="1" applyBorder="1" applyAlignment="1" applyProtection="1">
      <alignment horizontal="center" vertical="center"/>
      <protection locked="0"/>
    </xf>
    <xf numFmtId="0" fontId="7" fillId="4" borderId="48" xfId="0" applyFont="1" applyFill="1" applyBorder="1" applyAlignment="1" applyProtection="1">
      <alignment horizontal="center"/>
      <protection locked="0"/>
    </xf>
    <xf numFmtId="0" fontId="7" fillId="4" borderId="53" xfId="0" applyFont="1" applyFill="1" applyBorder="1" applyAlignment="1" applyProtection="1">
      <alignment horizontal="center"/>
      <protection locked="0"/>
    </xf>
    <xf numFmtId="0" fontId="30" fillId="4" borderId="53" xfId="0" applyFont="1" applyFill="1" applyBorder="1" applyAlignment="1" applyProtection="1">
      <alignment horizontal="center"/>
      <protection locked="0"/>
    </xf>
    <xf numFmtId="0" fontId="30" fillId="4" borderId="51" xfId="0" applyFont="1" applyFill="1" applyBorder="1" applyAlignment="1" applyProtection="1">
      <alignment horizontal="center"/>
      <protection locked="0"/>
    </xf>
    <xf numFmtId="0" fontId="7" fillId="4" borderId="39" xfId="0" applyFont="1" applyFill="1" applyBorder="1" applyAlignment="1" applyProtection="1">
      <alignment horizontal="left" vertical="center"/>
    </xf>
    <xf numFmtId="0" fontId="7" fillId="4" borderId="36" xfId="0" applyFont="1" applyFill="1" applyBorder="1" applyAlignment="1" applyProtection="1">
      <alignment horizontal="left" vertical="center"/>
    </xf>
    <xf numFmtId="0" fontId="4" fillId="4" borderId="12" xfId="0" applyFont="1" applyFill="1" applyBorder="1" applyAlignment="1" applyProtection="1">
      <alignment horizontal="center" vertical="center"/>
      <protection locked="0"/>
    </xf>
    <xf numFmtId="0" fontId="4" fillId="4" borderId="3" xfId="0" applyFont="1" applyFill="1" applyBorder="1" applyAlignment="1" applyProtection="1">
      <alignment horizontal="center" vertical="center"/>
      <protection locked="0"/>
    </xf>
    <xf numFmtId="0" fontId="4" fillId="4" borderId="27" xfId="0" applyFont="1" applyFill="1" applyBorder="1" applyAlignment="1" applyProtection="1">
      <alignment horizontal="center" vertical="center"/>
      <protection locked="0"/>
    </xf>
    <xf numFmtId="0" fontId="7" fillId="4" borderId="6" xfId="0" applyFont="1" applyFill="1" applyBorder="1" applyAlignment="1" applyProtection="1">
      <alignment horizontal="left" vertical="center"/>
    </xf>
    <xf numFmtId="0" fontId="4" fillId="7" borderId="4" xfId="0" applyFont="1" applyFill="1" applyBorder="1" applyAlignment="1" applyProtection="1">
      <alignment horizontal="center" vertical="center"/>
      <protection locked="0"/>
    </xf>
    <xf numFmtId="0" fontId="4" fillId="7" borderId="35" xfId="0" applyFont="1" applyFill="1" applyBorder="1" applyAlignment="1" applyProtection="1">
      <alignment horizontal="center" vertical="center"/>
      <protection locked="0"/>
    </xf>
    <xf numFmtId="0" fontId="4" fillId="7" borderId="5" xfId="0" applyFont="1" applyFill="1" applyBorder="1" applyAlignment="1" applyProtection="1">
      <alignment horizontal="center" vertical="center"/>
      <protection locked="0"/>
    </xf>
    <xf numFmtId="0" fontId="7" fillId="4" borderId="7" xfId="0" applyFont="1" applyFill="1" applyBorder="1" applyAlignment="1" applyProtection="1">
      <alignment horizontal="left" vertical="center"/>
    </xf>
    <xf numFmtId="0" fontId="24" fillId="7" borderId="9" xfId="0" applyFont="1" applyFill="1" applyBorder="1" applyAlignment="1" applyProtection="1">
      <alignment horizontal="left" vertical="center" wrapText="1"/>
      <protection locked="0"/>
    </xf>
    <xf numFmtId="0" fontId="24" fillId="7" borderId="7" xfId="0" applyFont="1" applyFill="1" applyBorder="1" applyAlignment="1" applyProtection="1">
      <alignment horizontal="left" vertical="center" wrapText="1"/>
      <protection locked="0"/>
    </xf>
    <xf numFmtId="0" fontId="24" fillId="7" borderId="5" xfId="0" applyFont="1" applyFill="1" applyBorder="1" applyAlignment="1" applyProtection="1">
      <alignment horizontal="left" vertical="center" wrapText="1"/>
      <protection locked="0"/>
    </xf>
    <xf numFmtId="44" fontId="4" fillId="7" borderId="23" xfId="0" applyNumberFormat="1" applyFont="1" applyFill="1" applyBorder="1" applyAlignment="1" applyProtection="1">
      <alignment horizontal="center" vertical="center"/>
      <protection locked="0"/>
    </xf>
    <xf numFmtId="44" fontId="4" fillId="7" borderId="7" xfId="0" applyNumberFormat="1" applyFont="1" applyFill="1" applyBorder="1" applyAlignment="1" applyProtection="1">
      <alignment horizontal="center" vertical="center"/>
      <protection locked="0"/>
    </xf>
    <xf numFmtId="14" fontId="4" fillId="7" borderId="7" xfId="0" applyNumberFormat="1" applyFont="1" applyFill="1" applyBorder="1" applyAlignment="1" applyProtection="1">
      <alignment horizontal="center" vertical="center"/>
      <protection locked="0"/>
    </xf>
    <xf numFmtId="14" fontId="4" fillId="7" borderId="54" xfId="0" applyNumberFormat="1" applyFont="1" applyFill="1" applyBorder="1" applyAlignment="1" applyProtection="1">
      <alignment horizontal="center" vertical="center"/>
      <protection locked="0"/>
    </xf>
    <xf numFmtId="3" fontId="4" fillId="4" borderId="55" xfId="0" applyNumberFormat="1" applyFont="1" applyFill="1" applyBorder="1" applyAlignment="1" applyProtection="1">
      <alignment horizontal="center" vertical="center"/>
    </xf>
    <xf numFmtId="3" fontId="4" fillId="4" borderId="5" xfId="0" applyNumberFormat="1" applyFont="1" applyFill="1" applyBorder="1" applyAlignment="1" applyProtection="1">
      <alignment horizontal="center" vertical="center"/>
    </xf>
    <xf numFmtId="3" fontId="4" fillId="4" borderId="51" xfId="0" applyNumberFormat="1" applyFont="1" applyFill="1" applyBorder="1" applyAlignment="1" applyProtection="1">
      <alignment horizontal="center" vertical="center"/>
    </xf>
    <xf numFmtId="0" fontId="0" fillId="0" borderId="0" xfId="0" applyAlignment="1" applyProtection="1">
      <alignment horizontal="left" vertical="top" wrapText="1"/>
    </xf>
    <xf numFmtId="0" fontId="4" fillId="7" borderId="13" xfId="0" applyNumberFormat="1" applyFont="1" applyFill="1" applyBorder="1" applyAlignment="1" applyProtection="1">
      <alignment horizontal="left" vertical="center" wrapText="1"/>
    </xf>
    <xf numFmtId="0" fontId="4" fillId="7" borderId="6" xfId="0" applyFont="1" applyFill="1" applyBorder="1" applyAlignment="1" applyProtection="1">
      <alignment horizontal="left" vertical="center" wrapText="1"/>
    </xf>
    <xf numFmtId="0" fontId="4" fillId="7" borderId="0" xfId="0" applyFont="1" applyFill="1" applyBorder="1" applyAlignment="1" applyProtection="1">
      <alignment horizontal="left" vertical="center" wrapText="1"/>
    </xf>
    <xf numFmtId="0" fontId="4" fillId="7" borderId="16" xfId="0" applyFont="1" applyFill="1" applyBorder="1" applyAlignment="1" applyProtection="1">
      <alignment horizontal="left" vertical="center" wrapText="1"/>
    </xf>
    <xf numFmtId="0" fontId="4" fillId="7" borderId="32" xfId="0" applyFont="1" applyFill="1" applyBorder="1" applyAlignment="1" applyProtection="1">
      <alignment horizontal="left" vertical="center" wrapText="1"/>
    </xf>
    <xf numFmtId="0" fontId="4" fillId="7" borderId="30" xfId="0" applyFont="1" applyFill="1" applyBorder="1" applyAlignment="1" applyProtection="1">
      <alignment horizontal="left" vertical="center" wrapText="1"/>
    </xf>
    <xf numFmtId="0" fontId="4" fillId="7" borderId="31" xfId="0" applyFont="1" applyFill="1" applyBorder="1" applyAlignment="1" applyProtection="1">
      <alignment horizontal="left" vertical="center" wrapText="1"/>
    </xf>
    <xf numFmtId="0" fontId="7" fillId="4" borderId="23" xfId="0" applyFont="1" applyFill="1" applyBorder="1" applyAlignment="1" applyProtection="1">
      <alignment horizontal="left" vertical="center"/>
    </xf>
    <xf numFmtId="0" fontId="7" fillId="4" borderId="8" xfId="0" applyFont="1" applyFill="1" applyBorder="1" applyAlignment="1" applyProtection="1">
      <alignment horizontal="left" vertical="center"/>
    </xf>
    <xf numFmtId="0" fontId="7" fillId="4" borderId="25" xfId="0" applyFont="1" applyFill="1" applyBorder="1" applyAlignment="1" applyProtection="1">
      <alignment horizontal="left" vertical="center"/>
    </xf>
    <xf numFmtId="0" fontId="4" fillId="7" borderId="1" xfId="0" applyFont="1" applyFill="1" applyBorder="1" applyAlignment="1" applyProtection="1">
      <alignment horizontal="left" vertical="center" wrapText="1"/>
    </xf>
    <xf numFmtId="0" fontId="4" fillId="7" borderId="15" xfId="0" applyFont="1" applyFill="1" applyBorder="1" applyAlignment="1" applyProtection="1">
      <alignment horizontal="left" vertical="center" wrapText="1"/>
    </xf>
    <xf numFmtId="0" fontId="4" fillId="7" borderId="29" xfId="0" applyFont="1" applyFill="1" applyBorder="1" applyAlignment="1" applyProtection="1">
      <alignment horizontal="left" vertical="center" wrapText="1"/>
    </xf>
    <xf numFmtId="0" fontId="4" fillId="7" borderId="33" xfId="0" applyFont="1" applyFill="1" applyBorder="1" applyAlignment="1" applyProtection="1">
      <alignment horizontal="left" vertical="center" wrapText="1"/>
    </xf>
    <xf numFmtId="0" fontId="4" fillId="7" borderId="9" xfId="0" applyNumberFormat="1" applyFont="1" applyFill="1" applyBorder="1" applyAlignment="1" applyProtection="1">
      <alignment horizontal="left" vertical="center" wrapText="1"/>
    </xf>
    <xf numFmtId="165" fontId="21" fillId="5" borderId="4" xfId="1" applyNumberFormat="1" applyFont="1" applyFill="1" applyBorder="1" applyAlignment="1" applyProtection="1">
      <alignment horizontal="center" vertical="center"/>
    </xf>
    <xf numFmtId="165" fontId="21" fillId="5" borderId="60" xfId="1" applyNumberFormat="1" applyFont="1" applyFill="1" applyBorder="1" applyAlignment="1" applyProtection="1">
      <alignment horizontal="center" vertical="center"/>
    </xf>
    <xf numFmtId="0" fontId="33" fillId="4" borderId="21" xfId="0" applyFont="1" applyFill="1" applyBorder="1" applyAlignment="1" applyProtection="1">
      <alignment horizontal="center"/>
      <protection locked="0"/>
    </xf>
    <xf numFmtId="0" fontId="33" fillId="4" borderId="28" xfId="0" applyFont="1" applyFill="1" applyBorder="1" applyAlignment="1" applyProtection="1">
      <alignment horizontal="center"/>
      <protection locked="0"/>
    </xf>
    <xf numFmtId="165" fontId="21" fillId="5" borderId="43" xfId="1" applyNumberFormat="1" applyFont="1" applyFill="1" applyBorder="1" applyAlignment="1" applyProtection="1">
      <alignment horizontal="center" vertical="center"/>
      <protection locked="0"/>
    </xf>
    <xf numFmtId="165" fontId="21" fillId="5" borderId="49" xfId="1" applyNumberFormat="1" applyFont="1" applyFill="1" applyBorder="1" applyAlignment="1" applyProtection="1">
      <alignment horizontal="center" vertical="center"/>
      <protection locked="0"/>
    </xf>
    <xf numFmtId="0" fontId="7" fillId="4" borderId="37" xfId="0" applyFont="1" applyFill="1" applyBorder="1" applyAlignment="1" applyProtection="1">
      <alignment horizontal="left" wrapText="1"/>
    </xf>
    <xf numFmtId="0" fontId="7" fillId="4" borderId="38" xfId="0" applyFont="1" applyFill="1" applyBorder="1" applyAlignment="1" applyProtection="1">
      <alignment horizontal="left" wrapText="1"/>
    </xf>
    <xf numFmtId="0" fontId="7" fillId="4" borderId="40" xfId="0" applyFont="1" applyFill="1" applyBorder="1" applyAlignment="1" applyProtection="1">
      <alignment horizontal="left" wrapText="1"/>
    </xf>
    <xf numFmtId="1" fontId="24" fillId="7" borderId="46" xfId="0" applyNumberFormat="1" applyFont="1" applyFill="1" applyBorder="1" applyAlignment="1" applyProtection="1">
      <alignment horizontal="right" vertical="center"/>
    </xf>
    <xf numFmtId="1" fontId="24" fillId="7" borderId="42" xfId="0" applyNumberFormat="1" applyFont="1" applyFill="1" applyBorder="1" applyAlignment="1" applyProtection="1">
      <alignment horizontal="right" vertical="center"/>
    </xf>
    <xf numFmtId="1" fontId="24" fillId="7" borderId="42" xfId="0" applyNumberFormat="1" applyFont="1" applyFill="1" applyBorder="1" applyAlignment="1" applyProtection="1">
      <alignment horizontal="left" vertical="center"/>
    </xf>
    <xf numFmtId="1" fontId="24" fillId="7" borderId="49" xfId="0" applyNumberFormat="1" applyFont="1" applyFill="1" applyBorder="1" applyAlignment="1" applyProtection="1">
      <alignment horizontal="left" vertical="center"/>
    </xf>
    <xf numFmtId="0" fontId="23" fillId="0" borderId="18" xfId="0" applyFont="1" applyBorder="1" applyAlignment="1" applyProtection="1">
      <alignment horizontal="left" vertical="top"/>
    </xf>
    <xf numFmtId="0" fontId="23" fillId="0" borderId="19" xfId="0" applyFont="1" applyBorder="1" applyAlignment="1" applyProtection="1">
      <alignment horizontal="left" vertical="top"/>
    </xf>
    <xf numFmtId="0" fontId="4" fillId="7" borderId="55" xfId="0" applyFont="1" applyFill="1" applyBorder="1" applyAlignment="1" applyProtection="1">
      <alignment horizontal="left" vertical="center" wrapText="1"/>
    </xf>
    <xf numFmtId="0" fontId="32" fillId="2" borderId="1" xfId="0" applyFont="1" applyFill="1" applyBorder="1" applyAlignment="1" applyProtection="1">
      <alignment horizontal="left" vertical="top" wrapText="1"/>
    </xf>
    <xf numFmtId="0" fontId="32" fillId="2" borderId="0" xfId="0" applyFont="1" applyFill="1" applyBorder="1" applyAlignment="1" applyProtection="1">
      <alignment horizontal="left" vertical="top" wrapText="1"/>
    </xf>
    <xf numFmtId="0" fontId="32" fillId="2" borderId="16" xfId="0" applyFont="1" applyFill="1" applyBorder="1" applyAlignment="1" applyProtection="1">
      <alignment horizontal="left" vertical="top" wrapText="1"/>
    </xf>
    <xf numFmtId="0" fontId="4" fillId="7" borderId="9" xfId="0" applyFont="1" applyFill="1" applyBorder="1" applyAlignment="1" applyProtection="1">
      <alignment horizontal="center" vertical="center" wrapText="1"/>
      <protection locked="0"/>
    </xf>
    <xf numFmtId="0" fontId="4" fillId="7" borderId="5" xfId="0" applyFont="1" applyFill="1" applyBorder="1" applyAlignment="1" applyProtection="1">
      <alignment horizontal="center" vertical="center" wrapText="1"/>
      <protection locked="0"/>
    </xf>
    <xf numFmtId="0" fontId="4" fillId="7" borderId="9" xfId="0" applyFont="1" applyFill="1" applyBorder="1" applyAlignment="1" applyProtection="1">
      <alignment horizontal="center" vertical="center"/>
      <protection locked="0"/>
    </xf>
    <xf numFmtId="0" fontId="12" fillId="3" borderId="17" xfId="0" applyFont="1" applyFill="1" applyBorder="1" applyAlignment="1">
      <alignment horizontal="center" vertical="center"/>
    </xf>
    <xf numFmtId="0" fontId="12" fillId="3" borderId="18" xfId="0" applyFont="1" applyFill="1" applyBorder="1" applyAlignment="1">
      <alignment horizontal="center" vertical="center"/>
    </xf>
    <xf numFmtId="0" fontId="12" fillId="3" borderId="19" xfId="0" applyFont="1" applyFill="1" applyBorder="1" applyAlignment="1">
      <alignment horizontal="center" vertical="center"/>
    </xf>
    <xf numFmtId="0" fontId="7" fillId="4" borderId="22" xfId="0" applyFont="1" applyFill="1" applyBorder="1" applyAlignment="1" applyProtection="1">
      <alignment horizontal="left"/>
    </xf>
    <xf numFmtId="0" fontId="7" fillId="4" borderId="24" xfId="0" applyFont="1" applyFill="1" applyBorder="1" applyAlignment="1" applyProtection="1">
      <alignment horizontal="left"/>
    </xf>
    <xf numFmtId="0" fontId="4" fillId="7" borderId="0" xfId="0" applyFont="1" applyFill="1" applyBorder="1" applyAlignment="1" applyProtection="1">
      <alignment horizontal="left" vertical="center" wrapText="1"/>
      <protection locked="0"/>
    </xf>
    <xf numFmtId="0" fontId="4" fillId="7" borderId="3" xfId="0" applyFont="1" applyFill="1" applyBorder="1" applyAlignment="1" applyProtection="1">
      <alignment horizontal="left" vertical="center" wrapText="1"/>
      <protection locked="0"/>
    </xf>
    <xf numFmtId="0" fontId="15" fillId="0" borderId="1" xfId="0" applyFont="1" applyBorder="1" applyAlignment="1" applyProtection="1">
      <alignment horizontal="left" vertical="center" wrapText="1"/>
    </xf>
    <xf numFmtId="0" fontId="15" fillId="0" borderId="0" xfId="0" applyFont="1" applyAlignment="1" applyProtection="1">
      <alignment horizontal="left" vertical="center" wrapText="1"/>
    </xf>
    <xf numFmtId="0" fontId="15" fillId="0" borderId="16" xfId="0" applyFont="1" applyBorder="1" applyAlignment="1" applyProtection="1">
      <alignment horizontal="left" vertical="center" wrapText="1"/>
    </xf>
    <xf numFmtId="0" fontId="24" fillId="0" borderId="1" xfId="0" applyFont="1" applyBorder="1" applyAlignment="1">
      <alignment horizontal="left" vertical="top" wrapText="1"/>
    </xf>
    <xf numFmtId="0" fontId="24" fillId="0" borderId="0" xfId="0" applyFont="1" applyBorder="1" applyAlignment="1">
      <alignment horizontal="left" vertical="top" wrapText="1"/>
    </xf>
    <xf numFmtId="0" fontId="24" fillId="0" borderId="16" xfId="0" applyFont="1" applyBorder="1" applyAlignment="1">
      <alignment horizontal="left" vertical="top" wrapText="1"/>
    </xf>
    <xf numFmtId="0" fontId="32" fillId="2" borderId="20" xfId="0" applyFont="1" applyFill="1" applyBorder="1" applyAlignment="1" applyProtection="1">
      <alignment horizontal="left" vertical="top"/>
    </xf>
    <xf numFmtId="0" fontId="32" fillId="2" borderId="21" xfId="0" applyFont="1" applyFill="1" applyBorder="1" applyAlignment="1" applyProtection="1">
      <alignment horizontal="left" vertical="top"/>
    </xf>
    <xf numFmtId="0" fontId="32" fillId="2" borderId="28" xfId="0" applyFont="1" applyFill="1" applyBorder="1" applyAlignment="1" applyProtection="1">
      <alignment horizontal="left" vertical="top"/>
    </xf>
    <xf numFmtId="0" fontId="12" fillId="3" borderId="29" xfId="0" applyFont="1" applyFill="1" applyBorder="1" applyAlignment="1" applyProtection="1">
      <alignment horizontal="center" vertical="center"/>
    </xf>
    <xf numFmtId="0" fontId="12" fillId="3" borderId="30" xfId="0" applyFont="1" applyFill="1" applyBorder="1" applyAlignment="1" applyProtection="1">
      <alignment horizontal="center" vertical="center"/>
    </xf>
    <xf numFmtId="0" fontId="12" fillId="3" borderId="31" xfId="0" applyFont="1" applyFill="1" applyBorder="1" applyAlignment="1" applyProtection="1">
      <alignment horizontal="center" vertical="center"/>
    </xf>
    <xf numFmtId="0" fontId="4" fillId="7" borderId="11" xfId="0" applyFont="1" applyFill="1" applyBorder="1" applyAlignment="1" applyProtection="1">
      <alignment horizontal="left" vertical="center" wrapText="1"/>
      <protection locked="0"/>
    </xf>
    <xf numFmtId="0" fontId="4" fillId="7" borderId="10" xfId="0" applyFont="1" applyFill="1" applyBorder="1" applyAlignment="1" applyProtection="1">
      <alignment horizontal="left" vertical="center" wrapText="1"/>
      <protection locked="0"/>
    </xf>
    <xf numFmtId="0" fontId="7" fillId="4" borderId="2" xfId="0" applyFont="1" applyFill="1" applyBorder="1" applyAlignment="1" applyProtection="1">
      <alignment horizontal="left" vertical="center"/>
    </xf>
    <xf numFmtId="0" fontId="7" fillId="4" borderId="3" xfId="0" applyFont="1" applyFill="1" applyBorder="1" applyAlignment="1" applyProtection="1">
      <alignment horizontal="left" vertical="center"/>
    </xf>
    <xf numFmtId="0" fontId="7" fillId="5" borderId="52" xfId="0" applyFont="1" applyFill="1" applyBorder="1" applyAlignment="1">
      <alignment horizontal="right" vertical="center"/>
    </xf>
    <xf numFmtId="0" fontId="3" fillId="5" borderId="41" xfId="0" applyFont="1" applyFill="1" applyBorder="1" applyAlignment="1" applyProtection="1">
      <alignment horizontal="center" vertical="center"/>
    </xf>
    <xf numFmtId="0" fontId="3" fillId="5" borderId="28" xfId="0" applyFont="1" applyFill="1" applyBorder="1" applyAlignment="1" applyProtection="1">
      <alignment horizontal="center" vertical="center"/>
    </xf>
    <xf numFmtId="0" fontId="3" fillId="5" borderId="6" xfId="0" applyFont="1" applyFill="1" applyBorder="1" applyAlignment="1" applyProtection="1">
      <alignment horizontal="center" vertical="center"/>
    </xf>
    <xf numFmtId="0" fontId="3" fillId="5" borderId="16" xfId="0" applyFont="1" applyFill="1" applyBorder="1" applyAlignment="1" applyProtection="1">
      <alignment horizontal="center" vertical="center"/>
    </xf>
    <xf numFmtId="0" fontId="9" fillId="8" borderId="17" xfId="0" applyFont="1" applyFill="1" applyBorder="1" applyAlignment="1" applyProtection="1">
      <alignment horizontal="left" vertical="center"/>
    </xf>
    <xf numFmtId="0" fontId="9" fillId="8" borderId="18" xfId="0" applyFont="1" applyFill="1" applyBorder="1" applyAlignment="1" applyProtection="1">
      <alignment horizontal="left" vertical="center"/>
    </xf>
    <xf numFmtId="0" fontId="9" fillId="8" borderId="56" xfId="0" applyFont="1" applyFill="1" applyBorder="1" applyAlignment="1" applyProtection="1">
      <alignment horizontal="left" vertical="center"/>
    </xf>
    <xf numFmtId="0" fontId="4" fillId="7" borderId="51" xfId="0" applyFont="1" applyFill="1" applyBorder="1" applyAlignment="1" applyProtection="1">
      <alignment horizontal="center" vertical="center" wrapText="1"/>
    </xf>
    <xf numFmtId="0" fontId="4" fillId="7" borderId="13" xfId="0" applyNumberFormat="1" applyFont="1" applyFill="1" applyBorder="1" applyAlignment="1" applyProtection="1">
      <alignment horizontal="center" vertical="center" wrapText="1"/>
    </xf>
    <xf numFmtId="0" fontId="4" fillId="7" borderId="5" xfId="0" applyFont="1" applyFill="1" applyBorder="1" applyAlignment="1" applyProtection="1">
      <alignment horizontal="center" vertical="center" wrapText="1"/>
    </xf>
    <xf numFmtId="0" fontId="7" fillId="4" borderId="45" xfId="0" applyFont="1" applyFill="1" applyBorder="1" applyAlignment="1" applyProtection="1">
      <alignment horizontal="left"/>
    </xf>
    <xf numFmtId="0" fontId="4" fillId="0" borderId="30" xfId="0" applyFont="1" applyBorder="1" applyAlignment="1" applyProtection="1">
      <alignment horizontal="right" vertical="top" wrapText="1"/>
    </xf>
    <xf numFmtId="0" fontId="10" fillId="4" borderId="0" xfId="0" applyFont="1" applyFill="1" applyBorder="1" applyAlignment="1">
      <alignment horizontal="center" vertical="top" wrapText="1"/>
    </xf>
    <xf numFmtId="0" fontId="28" fillId="2" borderId="1" xfId="0" applyFont="1" applyFill="1" applyBorder="1" applyAlignment="1" applyProtection="1">
      <alignment horizontal="left" vertical="top" wrapText="1"/>
    </xf>
    <xf numFmtId="0" fontId="28" fillId="2" borderId="0" xfId="0" applyFont="1" applyFill="1" applyBorder="1" applyAlignment="1" applyProtection="1">
      <alignment horizontal="left" vertical="top" wrapText="1"/>
    </xf>
    <xf numFmtId="0" fontId="28" fillId="2" borderId="16" xfId="0" applyFont="1" applyFill="1" applyBorder="1" applyAlignment="1" applyProtection="1">
      <alignment horizontal="left" vertical="top" wrapText="1"/>
    </xf>
    <xf numFmtId="0" fontId="22" fillId="2" borderId="1" xfId="0" applyFont="1" applyFill="1" applyBorder="1" applyAlignment="1" applyProtection="1">
      <alignment horizontal="left" vertical="top" wrapText="1"/>
    </xf>
    <xf numFmtId="0" fontId="22" fillId="2" borderId="0" xfId="0" applyFont="1" applyFill="1" applyBorder="1" applyAlignment="1" applyProtection="1">
      <alignment horizontal="left" vertical="top" wrapText="1"/>
    </xf>
    <xf numFmtId="0" fontId="22" fillId="2" borderId="16" xfId="0" applyFont="1" applyFill="1" applyBorder="1" applyAlignment="1" applyProtection="1">
      <alignment horizontal="left" vertical="top" wrapText="1"/>
    </xf>
    <xf numFmtId="0" fontId="6" fillId="0" borderId="0" xfId="0" applyFont="1" applyAlignment="1" applyProtection="1">
      <alignment horizontal="left" wrapText="1"/>
    </xf>
    <xf numFmtId="0" fontId="26" fillId="0" borderId="0" xfId="0" applyFont="1" applyAlignment="1" applyProtection="1">
      <alignment horizontal="left"/>
    </xf>
    <xf numFmtId="0" fontId="20" fillId="0" borderId="0" xfId="0" applyFont="1" applyAlignment="1" applyProtection="1">
      <alignment horizontal="left" wrapText="1"/>
    </xf>
    <xf numFmtId="0" fontId="8" fillId="5" borderId="4" xfId="0" applyFont="1" applyFill="1" applyBorder="1" applyAlignment="1" applyProtection="1">
      <alignment horizontal="center"/>
    </xf>
    <xf numFmtId="0" fontId="8" fillId="5" borderId="36" xfId="0" applyFont="1" applyFill="1" applyBorder="1" applyAlignment="1" applyProtection="1">
      <alignment horizontal="center"/>
    </xf>
    <xf numFmtId="0" fontId="4" fillId="7" borderId="8" xfId="0" applyFont="1" applyFill="1" applyBorder="1" applyAlignment="1" applyProtection="1">
      <alignment horizontal="left" vertical="top" wrapText="1"/>
      <protection locked="0"/>
    </xf>
    <xf numFmtId="0" fontId="4" fillId="7" borderId="24" xfId="0" applyFont="1" applyFill="1" applyBorder="1" applyAlignment="1" applyProtection="1">
      <alignment horizontal="left" vertical="top" wrapText="1"/>
      <protection locked="0"/>
    </xf>
    <xf numFmtId="0" fontId="4" fillId="7" borderId="23" xfId="0" applyFont="1" applyFill="1" applyBorder="1" applyAlignment="1" applyProtection="1">
      <alignment horizontal="left" vertical="top" wrapText="1"/>
      <protection locked="0"/>
    </xf>
    <xf numFmtId="0" fontId="4" fillId="7" borderId="6" xfId="0" applyFont="1" applyFill="1" applyBorder="1" applyAlignment="1" applyProtection="1">
      <alignment horizontal="left" vertical="top" wrapText="1"/>
      <protection locked="0"/>
    </xf>
    <xf numFmtId="0" fontId="4" fillId="7" borderId="0" xfId="0" applyFont="1" applyFill="1" applyAlignment="1" applyProtection="1">
      <alignment horizontal="left" vertical="top" wrapText="1"/>
      <protection locked="0"/>
    </xf>
    <xf numFmtId="0" fontId="4" fillId="7" borderId="15" xfId="0" applyFont="1" applyFill="1" applyBorder="1" applyAlignment="1" applyProtection="1">
      <alignment horizontal="left" vertical="top" wrapText="1"/>
      <protection locked="0"/>
    </xf>
    <xf numFmtId="0" fontId="4" fillId="7" borderId="12" xfId="0" applyFont="1" applyFill="1" applyBorder="1" applyAlignment="1" applyProtection="1">
      <alignment horizontal="left" vertical="top" wrapText="1"/>
      <protection locked="0"/>
    </xf>
    <xf numFmtId="0" fontId="4" fillId="7" borderId="3" xfId="0" applyFont="1" applyFill="1" applyBorder="1" applyAlignment="1" applyProtection="1">
      <alignment horizontal="left" vertical="top" wrapText="1"/>
      <protection locked="0"/>
    </xf>
    <xf numFmtId="0" fontId="4" fillId="7" borderId="26" xfId="0" applyFont="1" applyFill="1" applyBorder="1" applyAlignment="1" applyProtection="1">
      <alignment horizontal="left" vertical="top" wrapText="1"/>
      <protection locked="0"/>
    </xf>
    <xf numFmtId="0" fontId="4" fillId="7" borderId="48" xfId="0" applyNumberFormat="1" applyFont="1" applyFill="1" applyBorder="1" applyAlignment="1" applyProtection="1">
      <alignment horizontal="center" vertical="center" wrapText="1"/>
    </xf>
    <xf numFmtId="0" fontId="3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/>
    </xf>
    <xf numFmtId="0" fontId="19" fillId="4" borderId="20" xfId="0" applyFont="1" applyFill="1" applyBorder="1" applyAlignment="1" applyProtection="1">
      <alignment horizontal="left" vertical="center" wrapText="1"/>
    </xf>
    <xf numFmtId="0" fontId="19" fillId="4" borderId="21" xfId="0" applyFont="1" applyFill="1" applyBorder="1" applyAlignment="1" applyProtection="1">
      <alignment horizontal="left" vertical="center" wrapText="1"/>
    </xf>
    <xf numFmtId="0" fontId="19" fillId="4" borderId="28" xfId="0" applyFont="1" applyFill="1" applyBorder="1" applyAlignment="1" applyProtection="1">
      <alignment horizontal="left" vertical="center" wrapText="1"/>
    </xf>
    <xf numFmtId="0" fontId="19" fillId="4" borderId="1" xfId="0" applyFont="1" applyFill="1" applyBorder="1" applyAlignment="1" applyProtection="1">
      <alignment horizontal="left" vertical="center" wrapText="1"/>
    </xf>
    <xf numFmtId="0" fontId="19" fillId="4" borderId="0" xfId="0" applyFont="1" applyFill="1" applyBorder="1" applyAlignment="1" applyProtection="1">
      <alignment horizontal="left" vertical="center" wrapText="1"/>
    </xf>
    <xf numFmtId="0" fontId="19" fillId="4" borderId="16" xfId="0" applyFont="1" applyFill="1" applyBorder="1" applyAlignment="1" applyProtection="1">
      <alignment horizontal="left" vertical="center" wrapText="1"/>
    </xf>
    <xf numFmtId="0" fontId="19" fillId="4" borderId="29" xfId="0" applyFont="1" applyFill="1" applyBorder="1" applyAlignment="1" applyProtection="1">
      <alignment horizontal="left" vertical="center" wrapText="1"/>
    </xf>
    <xf numFmtId="0" fontId="19" fillId="4" borderId="30" xfId="0" applyFont="1" applyFill="1" applyBorder="1" applyAlignment="1" applyProtection="1">
      <alignment horizontal="left" vertical="center" wrapText="1"/>
    </xf>
    <xf numFmtId="0" fontId="19" fillId="4" borderId="31" xfId="0" applyFont="1" applyFill="1" applyBorder="1" applyAlignment="1" applyProtection="1">
      <alignment horizontal="left" vertical="center" wrapText="1"/>
    </xf>
    <xf numFmtId="44" fontId="21" fillId="0" borderId="8" xfId="0" applyNumberFormat="1" applyFont="1" applyBorder="1" applyAlignment="1" applyProtection="1">
      <alignment horizontal="center" vertical="center" wrapText="1"/>
    </xf>
    <xf numFmtId="0" fontId="21" fillId="0" borderId="23" xfId="0" applyFont="1" applyBorder="1" applyAlignment="1" applyProtection="1">
      <alignment horizontal="center" vertical="center" wrapText="1"/>
    </xf>
    <xf numFmtId="0" fontId="21" fillId="0" borderId="12" xfId="0" applyFont="1" applyBorder="1" applyAlignment="1" applyProtection="1">
      <alignment horizontal="center" vertical="center" wrapText="1"/>
    </xf>
    <xf numFmtId="0" fontId="21" fillId="0" borderId="26" xfId="0" applyFont="1" applyBorder="1" applyAlignment="1" applyProtection="1">
      <alignment horizontal="center" vertical="center" wrapText="1"/>
    </xf>
    <xf numFmtId="14" fontId="21" fillId="0" borderId="8" xfId="0" applyNumberFormat="1" applyFont="1" applyBorder="1" applyAlignment="1" applyProtection="1">
      <alignment horizontal="center" vertical="center" wrapText="1"/>
    </xf>
    <xf numFmtId="14" fontId="21" fillId="0" borderId="25" xfId="0" applyNumberFormat="1" applyFont="1" applyBorder="1" applyAlignment="1" applyProtection="1">
      <alignment horizontal="center" vertical="center" wrapText="1"/>
    </xf>
    <xf numFmtId="14" fontId="21" fillId="0" borderId="12" xfId="0" applyNumberFormat="1" applyFont="1" applyBorder="1" applyAlignment="1" applyProtection="1">
      <alignment horizontal="center" vertical="center" wrapText="1"/>
    </xf>
    <xf numFmtId="14" fontId="21" fillId="0" borderId="27" xfId="0" applyNumberFormat="1" applyFont="1" applyBorder="1" applyAlignment="1" applyProtection="1">
      <alignment horizontal="center" vertical="center" wrapText="1"/>
    </xf>
    <xf numFmtId="0" fontId="19" fillId="0" borderId="2" xfId="0" applyFont="1" applyBorder="1" applyAlignment="1" applyProtection="1">
      <alignment horizontal="left" vertical="center"/>
    </xf>
    <xf numFmtId="0" fontId="19" fillId="0" borderId="3" xfId="0" applyFont="1" applyBorder="1" applyAlignment="1" applyProtection="1">
      <alignment horizontal="left" vertical="center"/>
    </xf>
    <xf numFmtId="0" fontId="19" fillId="0" borderId="29" xfId="0" applyFont="1" applyBorder="1" applyAlignment="1" applyProtection="1">
      <alignment horizontal="left" vertical="center"/>
    </xf>
    <xf numFmtId="0" fontId="19" fillId="0" borderId="30" xfId="0" applyFont="1" applyBorder="1" applyAlignment="1" applyProtection="1">
      <alignment horizontal="left" vertical="center"/>
    </xf>
    <xf numFmtId="0" fontId="22" fillId="0" borderId="20" xfId="0" applyFont="1" applyBorder="1" applyAlignment="1" applyProtection="1">
      <alignment horizontal="left" vertical="center" wrapText="1"/>
    </xf>
    <xf numFmtId="0" fontId="22" fillId="0" borderId="21" xfId="0" applyFont="1" applyBorder="1" applyAlignment="1" applyProtection="1">
      <alignment horizontal="left" vertical="center" wrapText="1"/>
    </xf>
    <xf numFmtId="0" fontId="22" fillId="0" borderId="28" xfId="0" applyFont="1" applyBorder="1" applyAlignment="1" applyProtection="1">
      <alignment horizontal="left" vertical="center" wrapText="1"/>
    </xf>
    <xf numFmtId="0" fontId="22" fillId="0" borderId="1" xfId="0" applyFont="1" applyBorder="1" applyAlignment="1" applyProtection="1">
      <alignment horizontal="left" vertical="center" wrapText="1"/>
    </xf>
    <xf numFmtId="0" fontId="22" fillId="0" borderId="0" xfId="0" applyFont="1" applyBorder="1" applyAlignment="1" applyProtection="1">
      <alignment horizontal="left" vertical="center" wrapText="1"/>
    </xf>
    <xf numFmtId="0" fontId="22" fillId="0" borderId="16" xfId="0" applyFont="1" applyBorder="1" applyAlignment="1" applyProtection="1">
      <alignment horizontal="left" vertical="center" wrapText="1"/>
    </xf>
    <xf numFmtId="0" fontId="22" fillId="0" borderId="29" xfId="0" applyFont="1" applyBorder="1" applyAlignment="1" applyProtection="1">
      <alignment horizontal="left" vertical="center" wrapText="1"/>
    </xf>
    <xf numFmtId="0" fontId="22" fillId="0" borderId="30" xfId="0" applyFont="1" applyBorder="1" applyAlignment="1" applyProtection="1">
      <alignment horizontal="left" vertical="center" wrapText="1"/>
    </xf>
    <xf numFmtId="0" fontId="22" fillId="0" borderId="31" xfId="0" applyFont="1" applyBorder="1" applyAlignment="1" applyProtection="1">
      <alignment horizontal="left" vertical="center" wrapText="1"/>
    </xf>
    <xf numFmtId="0" fontId="12" fillId="6" borderId="46" xfId="0" applyFont="1" applyFill="1" applyBorder="1" applyAlignment="1" applyProtection="1">
      <alignment horizontal="center"/>
    </xf>
    <xf numFmtId="0" fontId="12" fillId="6" borderId="42" xfId="0" applyFont="1" applyFill="1" applyBorder="1" applyAlignment="1" applyProtection="1">
      <alignment horizontal="center"/>
    </xf>
    <xf numFmtId="0" fontId="12" fillId="6" borderId="49" xfId="0" applyFont="1" applyFill="1" applyBorder="1" applyAlignment="1" applyProtection="1">
      <alignment horizontal="center"/>
    </xf>
    <xf numFmtId="0" fontId="4" fillId="0" borderId="41" xfId="0" applyFont="1" applyBorder="1" applyAlignment="1" applyProtection="1">
      <alignment horizontal="left"/>
      <protection locked="0"/>
    </xf>
    <xf numFmtId="0" fontId="4" fillId="0" borderId="21" xfId="0" applyFont="1" applyBorder="1" applyAlignment="1" applyProtection="1">
      <alignment horizontal="left"/>
      <protection locked="0"/>
    </xf>
    <xf numFmtId="0" fontId="4" fillId="0" borderId="43" xfId="0" applyFont="1" applyBorder="1" applyAlignment="1" applyProtection="1">
      <alignment horizontal="left"/>
    </xf>
    <xf numFmtId="0" fontId="4" fillId="0" borderId="42" xfId="0" applyFont="1" applyBorder="1" applyAlignment="1" applyProtection="1">
      <alignment horizontal="left"/>
    </xf>
    <xf numFmtId="0" fontId="4" fillId="0" borderId="49" xfId="0" applyFont="1" applyBorder="1" applyAlignment="1" applyProtection="1">
      <alignment horizontal="left"/>
    </xf>
    <xf numFmtId="0" fontId="12" fillId="6" borderId="17" xfId="0" applyFont="1" applyFill="1" applyBorder="1" applyAlignment="1" applyProtection="1">
      <alignment horizontal="center"/>
    </xf>
    <xf numFmtId="0" fontId="12" fillId="6" borderId="18" xfId="0" applyFont="1" applyFill="1" applyBorder="1" applyAlignment="1" applyProtection="1">
      <alignment horizontal="center"/>
    </xf>
    <xf numFmtId="0" fontId="12" fillId="6" borderId="19" xfId="0" applyFont="1" applyFill="1" applyBorder="1" applyAlignment="1" applyProtection="1">
      <alignment horizontal="center"/>
    </xf>
    <xf numFmtId="14" fontId="4" fillId="0" borderId="1" xfId="0" applyNumberFormat="1" applyFont="1" applyBorder="1" applyAlignment="1" applyProtection="1">
      <alignment horizontal="left" vertical="center" wrapText="1"/>
    </xf>
    <xf numFmtId="0" fontId="4" fillId="0" borderId="15" xfId="0" applyFont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left" vertical="center" wrapText="1"/>
    </xf>
    <xf numFmtId="0" fontId="19" fillId="0" borderId="20" xfId="0" applyFont="1" applyBorder="1" applyAlignment="1" applyProtection="1">
      <alignment horizontal="left" vertical="center" wrapText="1"/>
    </xf>
    <xf numFmtId="0" fontId="19" fillId="0" borderId="21" xfId="0" applyFont="1" applyBorder="1" applyAlignment="1" applyProtection="1">
      <alignment horizontal="left" vertical="center" wrapText="1"/>
    </xf>
    <xf numFmtId="0" fontId="19" fillId="0" borderId="28" xfId="0" applyFont="1" applyBorder="1" applyAlignment="1" applyProtection="1">
      <alignment horizontal="left" vertical="center" wrapText="1"/>
    </xf>
    <xf numFmtId="0" fontId="19" fillId="0" borderId="1" xfId="0" applyFont="1" applyBorder="1" applyAlignment="1" applyProtection="1">
      <alignment horizontal="left" vertical="center" wrapText="1"/>
    </xf>
    <xf numFmtId="0" fontId="19" fillId="0" borderId="0" xfId="0" applyFont="1" applyBorder="1" applyAlignment="1" applyProtection="1">
      <alignment horizontal="left" vertical="center" wrapText="1"/>
    </xf>
    <xf numFmtId="0" fontId="19" fillId="0" borderId="16" xfId="0" applyFont="1" applyBorder="1" applyAlignment="1" applyProtection="1">
      <alignment horizontal="left" vertical="center" wrapText="1"/>
    </xf>
    <xf numFmtId="0" fontId="19" fillId="0" borderId="2" xfId="0" applyFont="1" applyBorder="1" applyAlignment="1" applyProtection="1">
      <alignment horizontal="left" vertical="center" wrapText="1"/>
    </xf>
    <xf numFmtId="0" fontId="19" fillId="0" borderId="3" xfId="0" applyFont="1" applyBorder="1" applyAlignment="1" applyProtection="1">
      <alignment horizontal="left" vertical="center" wrapText="1"/>
    </xf>
    <xf numFmtId="0" fontId="19" fillId="0" borderId="27" xfId="0" applyFont="1" applyBorder="1" applyAlignment="1" applyProtection="1">
      <alignment horizontal="left" vertical="center" wrapText="1"/>
    </xf>
    <xf numFmtId="0" fontId="19" fillId="0" borderId="22" xfId="0" applyFont="1" applyBorder="1" applyAlignment="1" applyProtection="1">
      <alignment horizontal="left" vertical="center" wrapText="1"/>
    </xf>
    <xf numFmtId="0" fontId="19" fillId="0" borderId="24" xfId="0" applyFont="1" applyBorder="1" applyAlignment="1" applyProtection="1">
      <alignment horizontal="left" vertical="center" wrapText="1"/>
    </xf>
    <xf numFmtId="0" fontId="19" fillId="0" borderId="25" xfId="0" applyFont="1" applyBorder="1" applyAlignment="1" applyProtection="1">
      <alignment horizontal="left" vertical="center" wrapText="1"/>
    </xf>
    <xf numFmtId="0" fontId="29" fillId="0" borderId="22" xfId="0" applyFont="1" applyBorder="1" applyAlignment="1" applyProtection="1">
      <alignment horizontal="center" vertical="center" wrapText="1"/>
    </xf>
    <xf numFmtId="0" fontId="29" fillId="0" borderId="24" xfId="0" applyFont="1" applyBorder="1" applyAlignment="1" applyProtection="1">
      <alignment horizontal="center" vertical="center" wrapText="1"/>
    </xf>
    <xf numFmtId="0" fontId="29" fillId="0" borderId="23" xfId="0" applyFont="1" applyBorder="1" applyAlignment="1" applyProtection="1">
      <alignment horizontal="center" vertical="center" wrapText="1"/>
    </xf>
    <xf numFmtId="0" fontId="29" fillId="0" borderId="2" xfId="0" applyFont="1" applyBorder="1" applyAlignment="1" applyProtection="1">
      <alignment horizontal="center" vertical="center" wrapText="1"/>
    </xf>
    <xf numFmtId="0" fontId="29" fillId="0" borderId="3" xfId="0" applyFont="1" applyBorder="1" applyAlignment="1" applyProtection="1">
      <alignment horizontal="center" vertical="center" wrapText="1"/>
    </xf>
    <xf numFmtId="0" fontId="29" fillId="0" borderId="26" xfId="0" applyFont="1" applyBorder="1" applyAlignment="1" applyProtection="1">
      <alignment horizontal="center" vertical="center" wrapText="1"/>
    </xf>
    <xf numFmtId="0" fontId="11" fillId="0" borderId="0" xfId="0" applyFont="1" applyBorder="1" applyAlignment="1" applyProtection="1">
      <alignment horizontal="center"/>
    </xf>
    <xf numFmtId="0" fontId="19" fillId="0" borderId="47" xfId="0" applyFont="1" applyBorder="1" applyAlignment="1" applyProtection="1">
      <alignment horizontal="left"/>
    </xf>
    <xf numFmtId="0" fontId="19" fillId="0" borderId="18" xfId="0" applyFont="1" applyBorder="1" applyAlignment="1" applyProtection="1">
      <alignment horizontal="left"/>
    </xf>
    <xf numFmtId="0" fontId="19" fillId="0" borderId="19" xfId="0" applyFont="1" applyBorder="1" applyAlignment="1" applyProtection="1">
      <alignment horizontal="left"/>
    </xf>
    <xf numFmtId="0" fontId="12" fillId="6" borderId="17" xfId="0" applyFont="1" applyFill="1" applyBorder="1" applyAlignment="1" applyProtection="1">
      <alignment horizontal="center" vertical="center"/>
    </xf>
    <xf numFmtId="0" fontId="12" fillId="6" borderId="18" xfId="0" applyFont="1" applyFill="1" applyBorder="1" applyAlignment="1" applyProtection="1">
      <alignment horizontal="center" vertical="center"/>
    </xf>
    <xf numFmtId="0" fontId="12" fillId="6" borderId="19" xfId="0" applyFont="1" applyFill="1" applyBorder="1" applyAlignment="1" applyProtection="1">
      <alignment horizontal="center" vertical="center"/>
    </xf>
    <xf numFmtId="0" fontId="4" fillId="0" borderId="22" xfId="0" applyFont="1" applyBorder="1" applyAlignment="1" applyProtection="1">
      <alignment horizontal="left"/>
    </xf>
    <xf numFmtId="0" fontId="4" fillId="0" borderId="24" xfId="0" applyFont="1" applyBorder="1" applyAlignment="1" applyProtection="1">
      <alignment horizontal="left"/>
    </xf>
    <xf numFmtId="0" fontId="4" fillId="0" borderId="25" xfId="0" applyFont="1" applyBorder="1" applyAlignment="1" applyProtection="1">
      <alignment horizontal="left"/>
    </xf>
    <xf numFmtId="0" fontId="19" fillId="0" borderId="27" xfId="0" applyFont="1" applyBorder="1" applyAlignment="1" applyProtection="1">
      <alignment horizontal="left" vertical="center"/>
    </xf>
    <xf numFmtId="0" fontId="19" fillId="0" borderId="31" xfId="0" applyFont="1" applyBorder="1" applyAlignment="1" applyProtection="1">
      <alignment horizontal="left" vertical="center"/>
    </xf>
    <xf numFmtId="0" fontId="4" fillId="0" borderId="20" xfId="0" applyFont="1" applyBorder="1" applyAlignment="1" applyProtection="1">
      <alignment horizontal="left"/>
    </xf>
    <xf numFmtId="0" fontId="4" fillId="0" borderId="21" xfId="0" applyFont="1" applyBorder="1" applyAlignment="1" applyProtection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12" fillId="6" borderId="17" xfId="0" applyFont="1" applyFill="1" applyBorder="1" applyAlignment="1">
      <alignment horizontal="center"/>
    </xf>
    <xf numFmtId="0" fontId="12" fillId="6" borderId="18" xfId="0" applyFont="1" applyFill="1" applyBorder="1" applyAlignment="1">
      <alignment horizontal="center"/>
    </xf>
    <xf numFmtId="0" fontId="12" fillId="6" borderId="19" xfId="0" applyFont="1" applyFill="1" applyBorder="1" applyAlignment="1">
      <alignment horizontal="center"/>
    </xf>
    <xf numFmtId="0" fontId="36" fillId="0" borderId="37" xfId="0" applyFont="1" applyBorder="1" applyAlignment="1">
      <alignment horizontal="center" vertical="center"/>
    </xf>
    <xf numFmtId="0" fontId="36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/>
    </xf>
    <xf numFmtId="0" fontId="4" fillId="0" borderId="60" xfId="0" applyFont="1" applyBorder="1" applyAlignment="1">
      <alignment horizontal="center"/>
    </xf>
    <xf numFmtId="0" fontId="21" fillId="0" borderId="14" xfId="0" applyFont="1" applyBorder="1" applyAlignment="1" applyProtection="1">
      <alignment horizontal="center" vertical="top" wrapText="1"/>
      <protection locked="0"/>
    </xf>
    <xf numFmtId="0" fontId="21" fillId="0" borderId="38" xfId="0" applyFont="1" applyBorder="1" applyAlignment="1" applyProtection="1">
      <alignment horizontal="center" vertical="top" wrapText="1"/>
      <protection locked="0"/>
    </xf>
    <xf numFmtId="0" fontId="11" fillId="0" borderId="0" xfId="0" applyFont="1" applyBorder="1" applyAlignment="1" applyProtection="1">
      <alignment horizontal="center" vertical="top"/>
    </xf>
    <xf numFmtId="0" fontId="4" fillId="0" borderId="1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0" fontId="21" fillId="0" borderId="6" xfId="0" applyFont="1" applyBorder="1" applyAlignment="1" applyProtection="1">
      <alignment horizontal="left" vertical="center" wrapText="1"/>
      <protection locked="0"/>
    </xf>
    <xf numFmtId="0" fontId="21" fillId="0" borderId="0" xfId="0" applyFont="1" applyAlignment="1" applyProtection="1">
      <alignment horizontal="left" vertical="center" wrapText="1"/>
      <protection locked="0"/>
    </xf>
    <xf numFmtId="0" fontId="21" fillId="0" borderId="12" xfId="0" applyFont="1" applyBorder="1" applyAlignment="1" applyProtection="1">
      <alignment horizontal="left" vertical="center" wrapText="1"/>
      <protection locked="0"/>
    </xf>
    <xf numFmtId="0" fontId="21" fillId="0" borderId="3" xfId="0" applyFont="1" applyBorder="1" applyAlignment="1" applyProtection="1">
      <alignment horizontal="left" vertical="center" wrapText="1"/>
      <protection locked="0"/>
    </xf>
    <xf numFmtId="0" fontId="4" fillId="0" borderId="0" xfId="0" applyFont="1" applyAlignment="1">
      <alignment horizontal="left" vertical="center" wrapText="1"/>
    </xf>
    <xf numFmtId="1" fontId="21" fillId="0" borderId="8" xfId="0" applyNumberFormat="1" applyFont="1" applyBorder="1" applyAlignment="1" applyProtection="1">
      <alignment horizontal="left" vertical="center" wrapText="1"/>
    </xf>
    <xf numFmtId="0" fontId="21" fillId="0" borderId="24" xfId="0" applyFont="1" applyBorder="1" applyAlignment="1" applyProtection="1">
      <alignment horizontal="left" vertical="center" wrapText="1"/>
    </xf>
    <xf numFmtId="0" fontId="24" fillId="0" borderId="39" xfId="0" applyFont="1" applyBorder="1" applyAlignment="1">
      <alignment horizontal="left"/>
    </xf>
    <xf numFmtId="0" fontId="4" fillId="0" borderId="36" xfId="0" applyFont="1" applyBorder="1" applyAlignment="1">
      <alignment horizontal="left"/>
    </xf>
    <xf numFmtId="0" fontId="12" fillId="0" borderId="43" xfId="0" applyFont="1" applyBorder="1" applyAlignment="1" applyProtection="1">
      <alignment horizontal="left"/>
    </xf>
    <xf numFmtId="0" fontId="12" fillId="0" borderId="42" xfId="0" applyFont="1" applyBorder="1" applyAlignment="1" applyProtection="1">
      <alignment horizontal="left"/>
    </xf>
    <xf numFmtId="0" fontId="12" fillId="0" borderId="49" xfId="0" applyFont="1" applyBorder="1" applyAlignment="1" applyProtection="1">
      <alignment horizontal="left"/>
    </xf>
  </cellXfs>
  <cellStyles count="2">
    <cellStyle name="Komma" xfId="1" builtinId="3"/>
    <cellStyle name="Normal" xfId="0" builtinId="0"/>
  </cellStyles>
  <dxfs count="4"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D5D5D5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8E8E8"/>
      <color rgb="FFD3D3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5.emf"/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110689</xdr:colOff>
      <xdr:row>1</xdr:row>
      <xdr:rowOff>99192</xdr:rowOff>
    </xdr:from>
    <xdr:to>
      <xdr:col>1</xdr:col>
      <xdr:colOff>751761</xdr:colOff>
      <xdr:row>3</xdr:row>
      <xdr:rowOff>25731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3D068412-53DD-48FD-AEB5-454889146D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689" y="108717"/>
          <a:ext cx="1564997" cy="55518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</xdr:row>
          <xdr:rowOff>0</xdr:rowOff>
        </xdr:from>
        <xdr:to>
          <xdr:col>7</xdr:col>
          <xdr:colOff>714375</xdr:colOff>
          <xdr:row>35</xdr:row>
          <xdr:rowOff>123825</xdr:rowOff>
        </xdr:to>
        <xdr:pic>
          <xdr:nvPicPr>
            <xdr:cNvPr id="6" name="Bilde 5">
              <a:extLst>
                <a:ext uri="{FF2B5EF4-FFF2-40B4-BE49-F238E27FC236}">
                  <a16:creationId xmlns:a16="http://schemas.microsoft.com/office/drawing/2014/main" id="{E1B210EE-66E3-4570-8757-448BF602F74A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Søknad!$A$125:$H$152" spid="_x0000_s6339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0" y="809625"/>
              <a:ext cx="6048375" cy="4981575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180975</xdr:colOff>
          <xdr:row>59</xdr:row>
          <xdr:rowOff>66675</xdr:rowOff>
        </xdr:from>
        <xdr:to>
          <xdr:col>7</xdr:col>
          <xdr:colOff>514350</xdr:colOff>
          <xdr:row>117</xdr:row>
          <xdr:rowOff>76200</xdr:rowOff>
        </xdr:to>
        <xdr:pic>
          <xdr:nvPicPr>
            <xdr:cNvPr id="7" name="Bilde 6">
              <a:extLst>
                <a:ext uri="{FF2B5EF4-FFF2-40B4-BE49-F238E27FC236}">
                  <a16:creationId xmlns:a16="http://schemas.microsoft.com/office/drawing/2014/main" id="{97E7BA44-CA4E-405C-84F2-1646EC3C15A3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Søknad!$B$61:$H$112" spid="_x0000_s6340"/>
                </a:ext>
              </a:extLst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180975" y="9620250"/>
              <a:ext cx="5667375" cy="9401175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82794</xdr:colOff>
      <xdr:row>0</xdr:row>
      <xdr:rowOff>69606</xdr:rowOff>
    </xdr:from>
    <xdr:to>
      <xdr:col>1</xdr:col>
      <xdr:colOff>756205</xdr:colOff>
      <xdr:row>2</xdr:row>
      <xdr:rowOff>186418</xdr:rowOff>
    </xdr:to>
    <xdr:pic>
      <xdr:nvPicPr>
        <xdr:cNvPr id="4" name="Bilde 3">
          <a:extLst>
            <a:ext uri="{FF2B5EF4-FFF2-40B4-BE49-F238E27FC236}">
              <a16:creationId xmlns:a16="http://schemas.microsoft.com/office/drawing/2014/main" id="{C2CF87CC-0BFD-4756-AD32-D72C79AFB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794" y="69606"/>
          <a:ext cx="1568761" cy="5549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ntranett2.mil.no/FPVS%20SKJERMET/PERSL&#216;NN-AVD%20REISE-FLYTTE/06%20Pendling/S&#248;knadsblankett%20S&#248;knad%20om%20pendlin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øknad om pendling"/>
      <sheetName val="Ark4"/>
    </sheetNames>
    <sheetDataSet>
      <sheetData sheetId="0"/>
      <sheetData sheetId="1">
        <row r="9">
          <cell r="D9" t="str">
            <v>Enslig</v>
          </cell>
        </row>
        <row r="10">
          <cell r="D10" t="str">
            <v xml:space="preserve">  </v>
          </cell>
        </row>
        <row r="11">
          <cell r="D11" t="str">
            <v>Ja</v>
          </cell>
        </row>
      </sheetData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2"/>
  <sheetViews>
    <sheetView showGridLines="0" tabSelected="1" zoomScaleNormal="100" zoomScaleSheetLayoutView="110" zoomScalePageLayoutView="110" workbookViewId="0">
      <selection activeCell="G87" sqref="G87"/>
    </sheetView>
  </sheetViews>
  <sheetFormatPr baseColWidth="10" defaultRowHeight="12.75" x14ac:dyDescent="0.2"/>
  <cols>
    <col min="1" max="1" width="13.85546875" customWidth="1"/>
    <col min="2" max="2" width="12.5703125" customWidth="1"/>
    <col min="3" max="3" width="12.42578125" customWidth="1"/>
    <col min="4" max="5" width="12.140625" customWidth="1"/>
    <col min="6" max="6" width="12.42578125" customWidth="1"/>
    <col min="7" max="7" width="10.7109375" customWidth="1"/>
    <col min="8" max="8" width="12.42578125" customWidth="1"/>
    <col min="9" max="9" width="5" customWidth="1"/>
    <col min="10" max="10" width="6" customWidth="1"/>
    <col min="11" max="11" width="6.42578125" customWidth="1"/>
  </cols>
  <sheetData>
    <row r="1" spans="1:9" ht="0.75" customHeight="1" x14ac:dyDescent="0.2">
      <c r="A1" s="4"/>
      <c r="B1" s="4"/>
      <c r="C1" s="4"/>
      <c r="D1" s="4"/>
      <c r="E1" s="4"/>
      <c r="F1" s="4"/>
      <c r="G1" s="4"/>
      <c r="H1" s="4"/>
    </row>
    <row r="2" spans="1:9" ht="33" customHeight="1" x14ac:dyDescent="0.35">
      <c r="A2" s="73"/>
      <c r="B2" s="73"/>
      <c r="C2" s="103" t="s">
        <v>153</v>
      </c>
      <c r="D2" s="103"/>
      <c r="E2" s="103"/>
      <c r="F2" s="103"/>
      <c r="G2" s="73"/>
      <c r="H2" s="102" t="s">
        <v>192</v>
      </c>
      <c r="I2" s="73"/>
    </row>
    <row r="3" spans="1:9" ht="16.5" customHeight="1" x14ac:dyDescent="0.25">
      <c r="A3" s="74"/>
      <c r="B3" s="14"/>
      <c r="C3" s="116" t="s">
        <v>181</v>
      </c>
      <c r="D3" s="116"/>
      <c r="E3" s="116"/>
      <c r="F3" s="116"/>
      <c r="G3" s="14"/>
      <c r="H3" s="14"/>
      <c r="I3" s="13"/>
    </row>
    <row r="4" spans="1:9" ht="16.5" customHeight="1" x14ac:dyDescent="0.2">
      <c r="A4" s="118" t="s">
        <v>134</v>
      </c>
      <c r="B4" s="118"/>
      <c r="C4" s="118"/>
      <c r="D4" s="118"/>
      <c r="E4" s="118"/>
      <c r="F4" s="118"/>
      <c r="G4" s="118"/>
      <c r="H4" s="118"/>
      <c r="I4" s="118"/>
    </row>
    <row r="5" spans="1:9" ht="17.25" customHeight="1" x14ac:dyDescent="0.2">
      <c r="A5" s="118"/>
      <c r="B5" s="118"/>
      <c r="C5" s="118"/>
      <c r="D5" s="118"/>
      <c r="E5" s="118"/>
      <c r="F5" s="118"/>
      <c r="G5" s="118"/>
      <c r="H5" s="118"/>
      <c r="I5" s="118"/>
    </row>
    <row r="6" spans="1:9" s="5" customFormat="1" ht="16.5" customHeight="1" x14ac:dyDescent="0.2">
      <c r="A6" s="75" t="s">
        <v>182</v>
      </c>
      <c r="B6" s="75"/>
      <c r="C6" s="75"/>
      <c r="D6" s="75"/>
      <c r="E6" s="75"/>
      <c r="F6" s="75"/>
      <c r="G6" s="75"/>
      <c r="H6" s="75"/>
      <c r="I6" s="76"/>
    </row>
    <row r="7" spans="1:9" s="5" customFormat="1" ht="13.5" customHeight="1" thickBot="1" x14ac:dyDescent="0.25">
      <c r="A7" s="117" t="s">
        <v>180</v>
      </c>
      <c r="B7" s="117"/>
      <c r="C7" s="117"/>
      <c r="D7" s="117"/>
      <c r="E7" s="117"/>
      <c r="F7" s="117"/>
      <c r="G7" s="117"/>
      <c r="H7" s="117"/>
      <c r="I7" s="117"/>
    </row>
    <row r="8" spans="1:9" ht="15.75" customHeight="1" thickBot="1" x14ac:dyDescent="0.25">
      <c r="A8" s="104" t="s">
        <v>151</v>
      </c>
      <c r="B8" s="105"/>
      <c r="C8" s="105"/>
      <c r="D8" s="105"/>
      <c r="E8" s="105"/>
      <c r="F8" s="105"/>
      <c r="G8" s="105"/>
      <c r="H8" s="105"/>
      <c r="I8" s="106"/>
    </row>
    <row r="9" spans="1:9" ht="14.25" customHeight="1" x14ac:dyDescent="0.2">
      <c r="A9" s="77" t="s">
        <v>0</v>
      </c>
      <c r="B9" s="131" t="s">
        <v>95</v>
      </c>
      <c r="C9" s="132"/>
      <c r="D9" s="131" t="s">
        <v>96</v>
      </c>
      <c r="E9" s="138"/>
      <c r="F9" s="78" t="s">
        <v>2</v>
      </c>
      <c r="G9" s="131" t="s">
        <v>3</v>
      </c>
      <c r="H9" s="132"/>
      <c r="I9" s="133"/>
    </row>
    <row r="10" spans="1:9" ht="14.25" customHeight="1" x14ac:dyDescent="0.2">
      <c r="A10" s="246"/>
      <c r="B10" s="139"/>
      <c r="C10" s="232"/>
      <c r="D10" s="139"/>
      <c r="E10" s="140"/>
      <c r="F10" s="123"/>
      <c r="G10" s="125"/>
      <c r="H10" s="126"/>
      <c r="I10" s="127"/>
    </row>
    <row r="11" spans="1:9" ht="17.25" customHeight="1" x14ac:dyDescent="0.2">
      <c r="A11" s="247"/>
      <c r="B11" s="141"/>
      <c r="C11" s="233"/>
      <c r="D11" s="141"/>
      <c r="E11" s="142"/>
      <c r="F11" s="224"/>
      <c r="G11" s="128"/>
      <c r="H11" s="129"/>
      <c r="I11" s="130"/>
    </row>
    <row r="12" spans="1:9" ht="17.25" customHeight="1" x14ac:dyDescent="0.2">
      <c r="A12" s="169" t="s">
        <v>63</v>
      </c>
      <c r="B12" s="170"/>
      <c r="C12" s="175"/>
      <c r="D12" s="176"/>
      <c r="E12" s="176"/>
      <c r="F12" s="176"/>
      <c r="G12" s="176"/>
      <c r="H12" s="176"/>
      <c r="I12" s="163"/>
    </row>
    <row r="13" spans="1:9" ht="17.25" customHeight="1" x14ac:dyDescent="0.2">
      <c r="A13" s="134" t="s">
        <v>137</v>
      </c>
      <c r="B13" s="135"/>
      <c r="C13" s="177"/>
      <c r="D13" s="177"/>
      <c r="E13" s="177"/>
      <c r="F13" s="177"/>
      <c r="G13" s="177"/>
      <c r="H13" s="177"/>
      <c r="I13" s="164"/>
    </row>
    <row r="14" spans="1:9" ht="17.25" customHeight="1" x14ac:dyDescent="0.2">
      <c r="A14" s="169" t="s">
        <v>160</v>
      </c>
      <c r="B14" s="170"/>
      <c r="C14" s="40"/>
      <c r="D14" s="171"/>
      <c r="E14" s="172"/>
      <c r="F14" s="172"/>
      <c r="G14" s="172"/>
      <c r="H14" s="172"/>
      <c r="I14" s="173"/>
    </row>
    <row r="15" spans="1:9" ht="19.5" customHeight="1" thickBot="1" x14ac:dyDescent="0.25">
      <c r="A15" s="243" t="s">
        <v>119</v>
      </c>
      <c r="B15" s="244"/>
      <c r="C15" s="244"/>
      <c r="D15" s="244"/>
      <c r="E15" s="244"/>
      <c r="F15" s="244"/>
      <c r="G15" s="244"/>
      <c r="H15" s="244"/>
      <c r="I15" s="245"/>
    </row>
    <row r="16" spans="1:9" s="3" customFormat="1" ht="15.75" customHeight="1" x14ac:dyDescent="0.2">
      <c r="A16" s="136" t="s">
        <v>116</v>
      </c>
      <c r="B16" s="137"/>
      <c r="C16" s="174" t="s">
        <v>138</v>
      </c>
      <c r="D16" s="137"/>
      <c r="E16" s="79" t="s">
        <v>115</v>
      </c>
      <c r="F16" s="80" t="s">
        <v>5</v>
      </c>
      <c r="G16" s="78" t="s">
        <v>1</v>
      </c>
      <c r="H16" s="81" t="s">
        <v>7</v>
      </c>
      <c r="I16" s="165"/>
    </row>
    <row r="17" spans="1:9" s="3" customFormat="1" ht="14.25" customHeight="1" x14ac:dyDescent="0.2">
      <c r="A17" s="143"/>
      <c r="B17" s="140"/>
      <c r="C17" s="139"/>
      <c r="D17" s="140"/>
      <c r="E17" s="123"/>
      <c r="F17" s="123"/>
      <c r="G17" s="124"/>
      <c r="H17" s="154"/>
      <c r="I17" s="165"/>
    </row>
    <row r="18" spans="1:9" s="3" customFormat="1" ht="0.75" customHeight="1" x14ac:dyDescent="0.2">
      <c r="A18" s="143"/>
      <c r="B18" s="140"/>
      <c r="C18" s="141"/>
      <c r="D18" s="142"/>
      <c r="E18" s="123"/>
      <c r="F18" s="123"/>
      <c r="G18" s="124"/>
      <c r="H18" s="154"/>
      <c r="I18" s="165"/>
    </row>
    <row r="19" spans="1:9" s="3" customFormat="1" ht="12.75" customHeight="1" x14ac:dyDescent="0.2">
      <c r="A19" s="143"/>
      <c r="B19" s="140"/>
      <c r="C19" s="178" t="s">
        <v>139</v>
      </c>
      <c r="D19" s="178"/>
      <c r="E19" s="123"/>
      <c r="F19" s="123"/>
      <c r="G19" s="124"/>
      <c r="H19" s="154"/>
      <c r="I19" s="165"/>
    </row>
    <row r="20" spans="1:9" s="3" customFormat="1" x14ac:dyDescent="0.2">
      <c r="A20" s="143"/>
      <c r="B20" s="140"/>
      <c r="C20" s="179"/>
      <c r="D20" s="179"/>
      <c r="E20" s="123"/>
      <c r="F20" s="123"/>
      <c r="G20" s="124"/>
      <c r="H20" s="154"/>
      <c r="I20" s="165"/>
    </row>
    <row r="21" spans="1:9" s="3" customFormat="1" ht="1.5" customHeight="1" x14ac:dyDescent="0.2">
      <c r="A21" s="143"/>
      <c r="B21" s="140"/>
      <c r="C21" s="180"/>
      <c r="D21" s="180"/>
      <c r="E21" s="123"/>
      <c r="F21" s="123"/>
      <c r="G21" s="124"/>
      <c r="H21" s="154"/>
      <c r="I21" s="166"/>
    </row>
    <row r="22" spans="1:9" x14ac:dyDescent="0.2">
      <c r="A22" s="144" t="s">
        <v>61</v>
      </c>
      <c r="B22" s="145"/>
      <c r="C22" s="150" t="s">
        <v>6</v>
      </c>
      <c r="D22" s="150"/>
      <c r="E22" s="150"/>
      <c r="F22" s="150"/>
      <c r="G22" s="150"/>
      <c r="H22" s="150"/>
      <c r="I22" s="151"/>
    </row>
    <row r="23" spans="1:9" x14ac:dyDescent="0.2">
      <c r="A23" s="146"/>
      <c r="B23" s="147"/>
      <c r="C23" s="147"/>
      <c r="D23" s="147"/>
      <c r="E23" s="147"/>
      <c r="F23" s="147"/>
      <c r="G23" s="147"/>
      <c r="H23" s="147"/>
      <c r="I23" s="152"/>
    </row>
    <row r="24" spans="1:9" ht="13.5" thickBot="1" x14ac:dyDescent="0.25">
      <c r="A24" s="148"/>
      <c r="B24" s="149"/>
      <c r="C24" s="149"/>
      <c r="D24" s="149"/>
      <c r="E24" s="149"/>
      <c r="F24" s="149"/>
      <c r="G24" s="149"/>
      <c r="H24" s="149"/>
      <c r="I24" s="153"/>
    </row>
    <row r="25" spans="1:9" s="3" customFormat="1" ht="16.5" customHeight="1" thickBot="1" x14ac:dyDescent="0.25">
      <c r="A25" s="104" t="s">
        <v>120</v>
      </c>
      <c r="B25" s="105"/>
      <c r="C25" s="105"/>
      <c r="D25" s="105"/>
      <c r="E25" s="105"/>
      <c r="F25" s="105"/>
      <c r="G25" s="105"/>
      <c r="H25" s="105"/>
      <c r="I25" s="106"/>
    </row>
    <row r="26" spans="1:9" s="3" customFormat="1" ht="14.25" customHeight="1" x14ac:dyDescent="0.2">
      <c r="A26" s="136" t="s">
        <v>116</v>
      </c>
      <c r="B26" s="137"/>
      <c r="C26" s="174" t="s">
        <v>138</v>
      </c>
      <c r="D26" s="137"/>
      <c r="E26" s="82" t="s">
        <v>115</v>
      </c>
      <c r="F26" s="83" t="s">
        <v>5</v>
      </c>
      <c r="G26" s="81" t="s">
        <v>1</v>
      </c>
      <c r="H26" s="81" t="s">
        <v>7</v>
      </c>
      <c r="I26" s="167" t="s">
        <v>144</v>
      </c>
    </row>
    <row r="27" spans="1:9" s="3" customFormat="1" ht="15.75" customHeight="1" x14ac:dyDescent="0.2">
      <c r="A27" s="143"/>
      <c r="B27" s="140"/>
      <c r="C27" s="139"/>
      <c r="D27" s="140"/>
      <c r="E27" s="224"/>
      <c r="F27" s="123"/>
      <c r="G27" s="124"/>
      <c r="H27" s="124"/>
      <c r="I27" s="168"/>
    </row>
    <row r="28" spans="1:9" s="3" customFormat="1" ht="14.25" hidden="1" customHeight="1" x14ac:dyDescent="0.2">
      <c r="A28" s="143"/>
      <c r="B28" s="140"/>
      <c r="C28" s="141"/>
      <c r="D28" s="142"/>
      <c r="E28" s="225"/>
      <c r="F28" s="123"/>
      <c r="G28" s="124"/>
      <c r="H28" s="124"/>
      <c r="I28" s="168"/>
    </row>
    <row r="29" spans="1:9" s="3" customFormat="1" ht="14.25" customHeight="1" x14ac:dyDescent="0.2">
      <c r="A29" s="143"/>
      <c r="B29" s="140"/>
      <c r="C29" s="178" t="s">
        <v>139</v>
      </c>
      <c r="D29" s="178"/>
      <c r="E29" s="225"/>
      <c r="F29" s="123"/>
      <c r="G29" s="124"/>
      <c r="H29" s="124"/>
      <c r="I29" s="168"/>
    </row>
    <row r="30" spans="1:9" s="3" customFormat="1" ht="13.5" customHeight="1" x14ac:dyDescent="0.2">
      <c r="A30" s="143"/>
      <c r="B30" s="140"/>
      <c r="C30" s="179"/>
      <c r="D30" s="179"/>
      <c r="E30" s="225"/>
      <c r="F30" s="224"/>
      <c r="G30" s="226"/>
      <c r="H30" s="226"/>
      <c r="I30" s="168"/>
    </row>
    <row r="31" spans="1:9" s="3" customFormat="1" ht="0.75" customHeight="1" thickBot="1" x14ac:dyDescent="0.25">
      <c r="A31" s="42"/>
      <c r="B31" s="41"/>
      <c r="C31" s="181"/>
      <c r="D31" s="181"/>
      <c r="E31" s="44"/>
      <c r="F31" s="45"/>
      <c r="G31" s="45"/>
      <c r="H31" s="45"/>
      <c r="I31" s="46"/>
    </row>
    <row r="32" spans="1:9" s="3" customFormat="1" ht="12.75" hidden="1" customHeight="1" x14ac:dyDescent="0.2">
      <c r="A32" s="155"/>
      <c r="B32" s="156"/>
      <c r="C32" s="157"/>
      <c r="D32" s="157"/>
      <c r="E32" s="156"/>
      <c r="F32" s="156"/>
      <c r="G32" s="156"/>
      <c r="H32" s="156"/>
      <c r="I32" s="158"/>
    </row>
    <row r="33" spans="1:9" ht="12.75" hidden="1" customHeight="1" x14ac:dyDescent="0.2">
      <c r="A33" s="159"/>
      <c r="B33" s="157"/>
      <c r="C33" s="157"/>
      <c r="D33" s="157"/>
      <c r="E33" s="157"/>
      <c r="F33" s="157"/>
      <c r="G33" s="157"/>
      <c r="H33" s="157"/>
      <c r="I33" s="160"/>
    </row>
    <row r="34" spans="1:9" s="2" customFormat="1" ht="11.25" hidden="1" customHeight="1" x14ac:dyDescent="0.2">
      <c r="A34" s="159"/>
      <c r="B34" s="157"/>
      <c r="C34" s="157"/>
      <c r="D34" s="157"/>
      <c r="E34" s="157"/>
      <c r="F34" s="157"/>
      <c r="G34" s="157"/>
      <c r="H34" s="157"/>
      <c r="I34" s="160"/>
    </row>
    <row r="35" spans="1:9" s="2" customFormat="1" ht="11.25" hidden="1" customHeight="1" x14ac:dyDescent="0.2">
      <c r="A35" s="159"/>
      <c r="B35" s="157"/>
      <c r="C35" s="157"/>
      <c r="D35" s="157"/>
      <c r="E35" s="157"/>
      <c r="F35" s="157"/>
      <c r="G35" s="157"/>
      <c r="H35" s="157"/>
      <c r="I35" s="160"/>
    </row>
    <row r="36" spans="1:9" x14ac:dyDescent="0.2">
      <c r="A36" s="144" t="s">
        <v>61</v>
      </c>
      <c r="B36" s="145"/>
      <c r="C36" s="150" t="s">
        <v>6</v>
      </c>
      <c r="D36" s="150"/>
      <c r="E36" s="150"/>
      <c r="F36" s="150"/>
      <c r="G36" s="150"/>
      <c r="H36" s="150"/>
      <c r="I36" s="151"/>
    </row>
    <row r="37" spans="1:9" x14ac:dyDescent="0.2">
      <c r="A37" s="146"/>
      <c r="B37" s="147"/>
      <c r="C37" s="147"/>
      <c r="D37" s="147"/>
      <c r="E37" s="147"/>
      <c r="F37" s="147"/>
      <c r="G37" s="147"/>
      <c r="H37" s="147"/>
      <c r="I37" s="152"/>
    </row>
    <row r="38" spans="1:9" ht="13.5" thickBot="1" x14ac:dyDescent="0.25">
      <c r="A38" s="148"/>
      <c r="B38" s="149"/>
      <c r="C38" s="149"/>
      <c r="D38" s="149"/>
      <c r="E38" s="149"/>
      <c r="F38" s="149"/>
      <c r="G38" s="149"/>
      <c r="H38" s="149"/>
      <c r="I38" s="153"/>
    </row>
    <row r="39" spans="1:9" ht="15.75" thickBot="1" x14ac:dyDescent="0.25">
      <c r="A39" s="104" t="s">
        <v>170</v>
      </c>
      <c r="B39" s="105"/>
      <c r="C39" s="105"/>
      <c r="D39" s="105"/>
      <c r="E39" s="105"/>
      <c r="F39" s="105"/>
      <c r="G39" s="105"/>
      <c r="H39" s="105"/>
      <c r="I39" s="106"/>
    </row>
    <row r="40" spans="1:9" ht="29.25" customHeight="1" x14ac:dyDescent="0.2">
      <c r="A40" s="234" t="s">
        <v>184</v>
      </c>
      <c r="B40" s="235"/>
      <c r="C40" s="235"/>
      <c r="D40" s="235"/>
      <c r="E40" s="235"/>
      <c r="F40" s="235"/>
      <c r="G40" s="235"/>
      <c r="H40" s="235"/>
      <c r="I40" s="236"/>
    </row>
    <row r="41" spans="1:9" ht="18" customHeight="1" x14ac:dyDescent="0.2">
      <c r="A41" s="119" t="s">
        <v>183</v>
      </c>
      <c r="B41" s="120"/>
      <c r="C41" s="120"/>
      <c r="D41" s="121"/>
      <c r="E41" s="121"/>
      <c r="F41" s="121"/>
      <c r="G41" s="121"/>
      <c r="H41" s="121"/>
      <c r="I41" s="122"/>
    </row>
    <row r="42" spans="1:9" s="56" customFormat="1" ht="15" customHeight="1" thickBot="1" x14ac:dyDescent="0.25">
      <c r="A42" s="237" t="s">
        <v>167</v>
      </c>
      <c r="B42" s="238"/>
      <c r="C42" s="238"/>
      <c r="D42" s="238"/>
      <c r="E42" s="238"/>
      <c r="F42" s="238"/>
      <c r="G42" s="238"/>
      <c r="H42" s="238"/>
      <c r="I42" s="239"/>
    </row>
    <row r="43" spans="1:9" s="2" customFormat="1" ht="15.75" thickBot="1" x14ac:dyDescent="0.25">
      <c r="A43" s="227" t="s">
        <v>121</v>
      </c>
      <c r="B43" s="228"/>
      <c r="C43" s="228"/>
      <c r="D43" s="228"/>
      <c r="E43" s="228"/>
      <c r="F43" s="228"/>
      <c r="G43" s="228"/>
      <c r="H43" s="228"/>
      <c r="I43" s="229"/>
    </row>
    <row r="44" spans="1:9" ht="14.25" customHeight="1" x14ac:dyDescent="0.2">
      <c r="A44" s="248" t="s">
        <v>4</v>
      </c>
      <c r="B44" s="249"/>
      <c r="C44" s="249"/>
      <c r="D44" s="40"/>
      <c r="E44" s="250" t="str">
        <f>IF(D44="ja","Antall reisende:","")</f>
        <v/>
      </c>
      <c r="F44" s="250"/>
      <c r="G44" s="34"/>
      <c r="H44" s="251"/>
      <c r="I44" s="252"/>
    </row>
    <row r="45" spans="1:9" ht="13.5" thickBot="1" x14ac:dyDescent="0.25">
      <c r="A45" s="230" t="s">
        <v>141</v>
      </c>
      <c r="B45" s="231"/>
      <c r="C45" s="231"/>
      <c r="D45" s="20"/>
      <c r="E45" s="161" t="str">
        <f>IF(D45="ja","Antall passasjerer:","")</f>
        <v/>
      </c>
      <c r="F45" s="162"/>
      <c r="G45" s="39"/>
      <c r="H45" s="253"/>
      <c r="I45" s="254"/>
    </row>
    <row r="46" spans="1:9" ht="15.75" customHeight="1" thickBot="1" x14ac:dyDescent="0.25">
      <c r="A46" s="104" t="s">
        <v>122</v>
      </c>
      <c r="B46" s="105"/>
      <c r="C46" s="105"/>
      <c r="D46" s="105"/>
      <c r="E46" s="106"/>
      <c r="F46" s="186" t="s">
        <v>142</v>
      </c>
      <c r="G46" s="187"/>
      <c r="H46" s="187" t="s">
        <v>143</v>
      </c>
      <c r="I46" s="188"/>
    </row>
    <row r="47" spans="1:9" s="1" customFormat="1" ht="18.75" customHeight="1" thickBot="1" x14ac:dyDescent="0.25">
      <c r="A47" s="255" t="s">
        <v>135</v>
      </c>
      <c r="B47" s="256"/>
      <c r="C47" s="256"/>
      <c r="D47" s="256"/>
      <c r="E47" s="257"/>
      <c r="F47" s="182"/>
      <c r="G47" s="183"/>
      <c r="H47" s="184"/>
      <c r="I47" s="185"/>
    </row>
    <row r="48" spans="1:9" ht="14.25" customHeight="1" thickBot="1" x14ac:dyDescent="0.25">
      <c r="A48" s="104" t="s">
        <v>123</v>
      </c>
      <c r="B48" s="105"/>
      <c r="C48" s="105"/>
      <c r="D48" s="105"/>
      <c r="E48" s="105"/>
      <c r="F48" s="105"/>
      <c r="G48" s="105"/>
      <c r="H48" s="105"/>
      <c r="I48" s="106"/>
    </row>
    <row r="49" spans="1:9" ht="14.25" customHeight="1" x14ac:dyDescent="0.2">
      <c r="A49" s="240" t="s">
        <v>131</v>
      </c>
      <c r="B49" s="241"/>
      <c r="C49" s="241"/>
      <c r="D49" s="241"/>
      <c r="E49" s="241"/>
      <c r="F49" s="241"/>
      <c r="G49" s="241"/>
      <c r="H49" s="241"/>
      <c r="I49" s="242"/>
    </row>
    <row r="50" spans="1:9" ht="13.5" customHeight="1" x14ac:dyDescent="0.2">
      <c r="A50" s="221" t="s">
        <v>140</v>
      </c>
      <c r="B50" s="222"/>
      <c r="C50" s="222"/>
      <c r="D50" s="222"/>
      <c r="E50" s="222"/>
      <c r="F50" s="222"/>
      <c r="G50" s="222"/>
      <c r="H50" s="222"/>
      <c r="I50" s="223"/>
    </row>
    <row r="51" spans="1:9" ht="13.5" customHeight="1" x14ac:dyDescent="0.2">
      <c r="A51" s="221"/>
      <c r="B51" s="222"/>
      <c r="C51" s="222"/>
      <c r="D51" s="222"/>
      <c r="E51" s="222"/>
      <c r="F51" s="222"/>
      <c r="G51" s="222"/>
      <c r="H51" s="222"/>
      <c r="I51" s="223"/>
    </row>
    <row r="52" spans="1:9" ht="13.5" customHeight="1" x14ac:dyDescent="0.2">
      <c r="A52" s="221" t="s">
        <v>133</v>
      </c>
      <c r="B52" s="222"/>
      <c r="C52" s="222"/>
      <c r="D52" s="222"/>
      <c r="E52" s="222"/>
      <c r="F52" s="222"/>
      <c r="G52" s="222"/>
      <c r="H52" s="222"/>
      <c r="I52" s="223"/>
    </row>
    <row r="53" spans="1:9" ht="27" customHeight="1" x14ac:dyDescent="0.2">
      <c r="A53" s="221" t="s">
        <v>132</v>
      </c>
      <c r="B53" s="222"/>
      <c r="C53" s="222"/>
      <c r="D53" s="222"/>
      <c r="E53" s="222"/>
      <c r="F53" s="222"/>
      <c r="G53" s="222"/>
      <c r="H53" s="222"/>
      <c r="I53" s="223"/>
    </row>
    <row r="54" spans="1:9" ht="15.75" customHeight="1" x14ac:dyDescent="0.2">
      <c r="A54" s="221" t="s">
        <v>191</v>
      </c>
      <c r="B54" s="222"/>
      <c r="C54" s="222"/>
      <c r="D54" s="222"/>
      <c r="E54" s="222"/>
      <c r="F54" s="222"/>
      <c r="G54" s="222"/>
      <c r="H54" s="222"/>
      <c r="I54" s="223"/>
    </row>
    <row r="55" spans="1:9" ht="23.25" customHeight="1" x14ac:dyDescent="0.2">
      <c r="A55" s="264"/>
      <c r="B55" s="265"/>
      <c r="C55" s="265"/>
      <c r="D55" s="265"/>
      <c r="E55" s="265"/>
      <c r="F55" s="265"/>
      <c r="G55" s="265"/>
      <c r="H55" s="265"/>
      <c r="I55" s="266"/>
    </row>
    <row r="56" spans="1:9" ht="30" customHeight="1" x14ac:dyDescent="0.2">
      <c r="A56" s="267" t="s">
        <v>187</v>
      </c>
      <c r="B56" s="268"/>
      <c r="C56" s="268"/>
      <c r="D56" s="268"/>
      <c r="E56" s="268"/>
      <c r="F56" s="268"/>
      <c r="G56" s="268"/>
      <c r="H56" s="268"/>
      <c r="I56" s="269"/>
    </row>
    <row r="57" spans="1:9" ht="14.25" customHeight="1" x14ac:dyDescent="0.2">
      <c r="A57" s="84"/>
      <c r="B57" s="85"/>
      <c r="C57" s="85"/>
      <c r="D57" s="85"/>
      <c r="E57" s="85"/>
      <c r="F57" s="85"/>
      <c r="G57" s="85"/>
      <c r="H57" s="85"/>
      <c r="I57" s="86"/>
    </row>
    <row r="58" spans="1:9" ht="14.25" customHeight="1" x14ac:dyDescent="0.2">
      <c r="A58" s="87" t="s">
        <v>136</v>
      </c>
      <c r="B58" s="85"/>
      <c r="C58" s="85"/>
      <c r="D58" s="85"/>
      <c r="E58" s="85"/>
      <c r="F58" s="85"/>
      <c r="G58" s="85"/>
      <c r="H58" s="85"/>
      <c r="I58" s="86"/>
    </row>
    <row r="59" spans="1:9" ht="14.25" customHeight="1" thickBot="1" x14ac:dyDescent="0.25">
      <c r="A59" s="88"/>
      <c r="B59" s="89"/>
      <c r="C59" s="89"/>
      <c r="D59" s="89"/>
      <c r="E59" s="89"/>
      <c r="F59" s="89"/>
      <c r="G59" s="89"/>
      <c r="H59" s="89"/>
      <c r="I59" s="90"/>
    </row>
    <row r="60" spans="1:9" ht="14.25" customHeight="1" x14ac:dyDescent="0.2">
      <c r="A60" s="30"/>
      <c r="B60" s="30"/>
      <c r="C60" s="30"/>
      <c r="D60" s="30"/>
      <c r="E60" s="30"/>
      <c r="F60" s="30"/>
      <c r="G60" s="263" t="s">
        <v>186</v>
      </c>
      <c r="H60" s="263"/>
      <c r="I60" s="263"/>
    </row>
    <row r="61" spans="1:9" ht="32.25" customHeight="1" x14ac:dyDescent="0.35">
      <c r="A61" s="91"/>
      <c r="B61" s="91"/>
      <c r="C61" s="103" t="s">
        <v>108</v>
      </c>
      <c r="D61" s="103"/>
      <c r="E61" s="103"/>
      <c r="F61" s="103"/>
      <c r="G61" s="91"/>
      <c r="H61" s="7"/>
      <c r="I61" s="8"/>
    </row>
    <row r="62" spans="1:9" ht="18.75" customHeight="1" x14ac:dyDescent="0.3">
      <c r="A62" s="91"/>
      <c r="B62" s="272" t="s">
        <v>99</v>
      </c>
      <c r="C62" s="272"/>
      <c r="D62" s="272"/>
      <c r="E62" s="272"/>
      <c r="F62" s="272"/>
      <c r="G62" s="272"/>
      <c r="H62" s="272"/>
      <c r="I62" s="8"/>
    </row>
    <row r="63" spans="1:9" ht="17.25" customHeight="1" x14ac:dyDescent="0.2">
      <c r="A63" s="101"/>
      <c r="B63" s="272"/>
      <c r="C63" s="272"/>
      <c r="D63" s="272"/>
      <c r="E63" s="272"/>
      <c r="F63" s="272"/>
      <c r="G63" s="272"/>
      <c r="H63" s="272"/>
    </row>
    <row r="64" spans="1:9" ht="12.75" customHeight="1" x14ac:dyDescent="0.2">
      <c r="B64" s="270" t="s">
        <v>105</v>
      </c>
      <c r="C64" s="270"/>
      <c r="D64" s="270"/>
      <c r="E64" s="270"/>
      <c r="F64" s="270"/>
      <c r="G64" s="270"/>
      <c r="H64" s="270"/>
    </row>
    <row r="65" spans="1:9" s="8" customFormat="1" ht="12" customHeight="1" x14ac:dyDescent="0.25">
      <c r="B65" s="271" t="s">
        <v>106</v>
      </c>
      <c r="C65" s="271"/>
      <c r="D65" s="271"/>
      <c r="E65" s="271"/>
      <c r="F65" s="271"/>
      <c r="G65" s="271"/>
      <c r="H65" s="271"/>
      <c r="I65" s="32"/>
    </row>
    <row r="66" spans="1:9" s="8" customFormat="1" ht="18" customHeight="1" x14ac:dyDescent="0.25">
      <c r="A66" s="92"/>
      <c r="B66" s="92"/>
      <c r="C66" s="92"/>
      <c r="D66" s="92"/>
      <c r="E66" s="92"/>
      <c r="F66" s="92"/>
      <c r="G66" s="92"/>
      <c r="H66"/>
      <c r="I66"/>
    </row>
    <row r="67" spans="1:9" ht="15.75" x14ac:dyDescent="0.25">
      <c r="B67" s="93" t="s">
        <v>8</v>
      </c>
      <c r="C67" s="273" t="str">
        <f>IF(A10&gt;0,A10,"")</f>
        <v/>
      </c>
      <c r="D67" s="274"/>
      <c r="F67" s="57" t="s">
        <v>9</v>
      </c>
      <c r="G67" s="58"/>
      <c r="H67" s="59"/>
    </row>
    <row r="68" spans="1:9" ht="18.75" x14ac:dyDescent="0.3">
      <c r="B68" s="60"/>
      <c r="C68" s="61"/>
      <c r="D68" s="62"/>
      <c r="F68" s="16" t="s">
        <v>11</v>
      </c>
      <c r="G68" s="16" t="s">
        <v>12</v>
      </c>
      <c r="H68" s="16" t="s">
        <v>13</v>
      </c>
    </row>
    <row r="69" spans="1:9" ht="15" x14ac:dyDescent="0.25">
      <c r="B69" s="63" t="s">
        <v>10</v>
      </c>
      <c r="C69" s="64"/>
      <c r="D69" s="65"/>
      <c r="F69" s="66" t="s">
        <v>53</v>
      </c>
      <c r="G69" s="50"/>
      <c r="H69" s="9">
        <f>SUM(G69*1.5)</f>
        <v>0</v>
      </c>
    </row>
    <row r="70" spans="1:9" ht="14.45" customHeight="1" x14ac:dyDescent="0.2">
      <c r="B70" s="16" t="s">
        <v>11</v>
      </c>
      <c r="C70" s="16" t="s">
        <v>12</v>
      </c>
      <c r="D70" s="16" t="s">
        <v>13</v>
      </c>
      <c r="F70" s="66" t="s">
        <v>14</v>
      </c>
      <c r="G70" s="50"/>
      <c r="H70" s="9">
        <f>SUM(G70*2.5)</f>
        <v>0</v>
      </c>
    </row>
    <row r="71" spans="1:9" ht="14.45" customHeight="1" x14ac:dyDescent="0.2">
      <c r="B71" s="21" t="s">
        <v>58</v>
      </c>
      <c r="C71" s="50"/>
      <c r="D71" s="9">
        <f>SUM(C71*0.5)</f>
        <v>0</v>
      </c>
      <c r="F71" s="66" t="s">
        <v>15</v>
      </c>
      <c r="G71" s="50"/>
      <c r="H71" s="9">
        <f>SUM(G71*0.1)</f>
        <v>0</v>
      </c>
    </row>
    <row r="72" spans="1:9" x14ac:dyDescent="0.2">
      <c r="B72" s="21" t="s">
        <v>51</v>
      </c>
      <c r="C72" s="50"/>
      <c r="D72" s="9">
        <f>SUM(C72*0.6)</f>
        <v>0</v>
      </c>
      <c r="F72" s="66" t="s">
        <v>17</v>
      </c>
      <c r="G72" s="50"/>
      <c r="H72" s="9">
        <f>SUM(G72*0.2)</f>
        <v>0</v>
      </c>
    </row>
    <row r="73" spans="1:9" x14ac:dyDescent="0.2">
      <c r="B73" s="21" t="s">
        <v>16</v>
      </c>
      <c r="C73" s="50"/>
      <c r="D73" s="9">
        <f>SUM(C73*0.4)</f>
        <v>0</v>
      </c>
      <c r="F73" s="66" t="s">
        <v>19</v>
      </c>
      <c r="G73" s="50"/>
      <c r="H73" s="9">
        <f>SUM(G73*0.4)</f>
        <v>0</v>
      </c>
    </row>
    <row r="74" spans="1:9" x14ac:dyDescent="0.2">
      <c r="B74" s="21" t="s">
        <v>18</v>
      </c>
      <c r="C74" s="50"/>
      <c r="D74" s="9">
        <f>SUM(C74*0.2)</f>
        <v>0</v>
      </c>
      <c r="F74" s="66" t="s">
        <v>20</v>
      </c>
      <c r="G74" s="50"/>
      <c r="H74" s="9">
        <f>SUM(G74*0.2)</f>
        <v>0</v>
      </c>
    </row>
    <row r="75" spans="1:9" x14ac:dyDescent="0.2">
      <c r="B75" s="21" t="s">
        <v>101</v>
      </c>
      <c r="C75" s="50"/>
      <c r="D75" s="9">
        <f>SUM(C75*0.1)</f>
        <v>0</v>
      </c>
      <c r="F75" s="66" t="s">
        <v>21</v>
      </c>
      <c r="G75" s="50"/>
      <c r="H75" s="9">
        <f>SUM(G75*0.6)</f>
        <v>0</v>
      </c>
    </row>
    <row r="76" spans="1:9" x14ac:dyDescent="0.2">
      <c r="B76" s="21" t="s">
        <v>100</v>
      </c>
      <c r="C76" s="50"/>
      <c r="D76" s="9">
        <f>SUM(C76*2.5)</f>
        <v>0</v>
      </c>
      <c r="F76" s="66" t="s">
        <v>172</v>
      </c>
      <c r="G76" s="50"/>
      <c r="H76" s="9">
        <f>SUM(G76*1)</f>
        <v>0</v>
      </c>
    </row>
    <row r="77" spans="1:9" x14ac:dyDescent="0.2">
      <c r="B77" s="21" t="s">
        <v>22</v>
      </c>
      <c r="C77" s="50"/>
      <c r="D77" s="9">
        <f>SUM(C77*0.6)</f>
        <v>0</v>
      </c>
      <c r="F77" s="66" t="s">
        <v>60</v>
      </c>
      <c r="G77" s="50"/>
      <c r="H77" s="9">
        <f>SUM(G77*1)</f>
        <v>0</v>
      </c>
    </row>
    <row r="78" spans="1:9" x14ac:dyDescent="0.2">
      <c r="B78" s="21" t="s">
        <v>52</v>
      </c>
      <c r="C78" s="50"/>
      <c r="D78" s="9">
        <f>SUM(C78*0.4)</f>
        <v>0</v>
      </c>
      <c r="F78" s="66" t="s">
        <v>46</v>
      </c>
      <c r="G78" s="50"/>
      <c r="H78" s="9">
        <f>SUM(G78*0.1)</f>
        <v>0</v>
      </c>
    </row>
    <row r="79" spans="1:9" x14ac:dyDescent="0.2">
      <c r="B79" s="21" t="s">
        <v>59</v>
      </c>
      <c r="C79" s="50"/>
      <c r="D79" s="9">
        <f>SUM(C79*0.1)</f>
        <v>0</v>
      </c>
      <c r="F79" s="66" t="s">
        <v>173</v>
      </c>
      <c r="G79" s="50"/>
      <c r="H79" s="9">
        <f>SUM(G79*0.4)</f>
        <v>0</v>
      </c>
    </row>
    <row r="80" spans="1:9" x14ac:dyDescent="0.2">
      <c r="B80" s="21" t="s">
        <v>23</v>
      </c>
      <c r="C80" s="50"/>
      <c r="D80" s="9">
        <f>SUM(C80*0.4)</f>
        <v>0</v>
      </c>
      <c r="F80" s="4"/>
      <c r="G80" s="4"/>
      <c r="H80" s="4"/>
    </row>
    <row r="81" spans="2:8" ht="15" x14ac:dyDescent="0.25">
      <c r="B81" s="21" t="s">
        <v>103</v>
      </c>
      <c r="C81" s="50"/>
      <c r="D81" s="9">
        <f>SUM(C81*0.2)</f>
        <v>0</v>
      </c>
      <c r="F81" s="57" t="s">
        <v>107</v>
      </c>
      <c r="G81" s="58"/>
      <c r="H81" s="59"/>
    </row>
    <row r="82" spans="2:8" x14ac:dyDescent="0.2">
      <c r="B82" s="21" t="s">
        <v>24</v>
      </c>
      <c r="C82" s="50"/>
      <c r="D82" s="9">
        <f>SUM(C82*0.3)</f>
        <v>0</v>
      </c>
      <c r="F82" s="16" t="s">
        <v>11</v>
      </c>
      <c r="G82" s="16" t="s">
        <v>12</v>
      </c>
      <c r="H82" s="16" t="s">
        <v>13</v>
      </c>
    </row>
    <row r="83" spans="2:8" ht="14.45" customHeight="1" x14ac:dyDescent="0.2">
      <c r="B83" s="21" t="s">
        <v>25</v>
      </c>
      <c r="C83" s="50"/>
      <c r="D83" s="9">
        <f>SUM(C83*2.5)</f>
        <v>0</v>
      </c>
      <c r="F83" s="66" t="s">
        <v>174</v>
      </c>
      <c r="G83" s="23"/>
      <c r="H83" s="9">
        <f>SUM(G83*2)</f>
        <v>0</v>
      </c>
    </row>
    <row r="84" spans="2:8" ht="24" customHeight="1" x14ac:dyDescent="0.2">
      <c r="B84" s="21" t="s">
        <v>26</v>
      </c>
      <c r="C84" s="50"/>
      <c r="D84" s="9">
        <f>SUM(C84*1.2)</f>
        <v>0</v>
      </c>
      <c r="F84" s="72" t="s">
        <v>175</v>
      </c>
      <c r="G84" s="23"/>
      <c r="H84" s="9">
        <f>SUM(G84*1)</f>
        <v>0</v>
      </c>
    </row>
    <row r="85" spans="2:8" ht="24.75" customHeight="1" x14ac:dyDescent="0.2">
      <c r="B85" s="21" t="s">
        <v>28</v>
      </c>
      <c r="C85" s="50"/>
      <c r="D85" s="9">
        <f>SUM(C85*0.3)</f>
        <v>0</v>
      </c>
      <c r="F85" s="72" t="s">
        <v>176</v>
      </c>
      <c r="G85" s="23"/>
      <c r="H85" s="9">
        <f>SUM(G85*0.6)</f>
        <v>0</v>
      </c>
    </row>
    <row r="86" spans="2:8" ht="14.45" customHeight="1" x14ac:dyDescent="0.2">
      <c r="B86" s="21" t="s">
        <v>46</v>
      </c>
      <c r="C86" s="50"/>
      <c r="D86" s="9">
        <f>SUM(C86*0.1)</f>
        <v>0</v>
      </c>
      <c r="F86" s="66" t="s">
        <v>27</v>
      </c>
      <c r="G86" s="23"/>
      <c r="H86" s="9">
        <f>SUM(G86*0.2)</f>
        <v>0</v>
      </c>
    </row>
    <row r="87" spans="2:8" ht="15" x14ac:dyDescent="0.25">
      <c r="B87" s="67"/>
      <c r="C87" s="4"/>
      <c r="D87" s="4"/>
      <c r="F87" s="66" t="s">
        <v>46</v>
      </c>
      <c r="G87" s="23"/>
      <c r="H87" s="9">
        <f>SUM(G87*0.1)</f>
        <v>0</v>
      </c>
    </row>
    <row r="88" spans="2:8" ht="15" x14ac:dyDescent="0.25">
      <c r="B88" s="57" t="s">
        <v>30</v>
      </c>
      <c r="C88" s="58"/>
      <c r="D88" s="59"/>
    </row>
    <row r="89" spans="2:8" ht="15" x14ac:dyDescent="0.25">
      <c r="B89" s="16" t="s">
        <v>11</v>
      </c>
      <c r="C89" s="18" t="s">
        <v>12</v>
      </c>
      <c r="D89" s="18" t="s">
        <v>13</v>
      </c>
      <c r="F89" s="57" t="s">
        <v>29</v>
      </c>
      <c r="G89" s="58"/>
      <c r="H89" s="59"/>
    </row>
    <row r="90" spans="2:8" x14ac:dyDescent="0.2">
      <c r="B90" s="21" t="s">
        <v>102</v>
      </c>
      <c r="C90" s="50"/>
      <c r="D90" s="9">
        <f>SUM(C90*1)</f>
        <v>0</v>
      </c>
      <c r="F90" s="16" t="s">
        <v>11</v>
      </c>
      <c r="G90" s="16" t="s">
        <v>12</v>
      </c>
      <c r="H90" s="16" t="s">
        <v>13</v>
      </c>
    </row>
    <row r="91" spans="2:8" x14ac:dyDescent="0.2">
      <c r="B91" s="21" t="s">
        <v>32</v>
      </c>
      <c r="C91" s="50"/>
      <c r="D91" s="9">
        <f>SUM(C91*0.6)</f>
        <v>0</v>
      </c>
      <c r="F91" s="21" t="s">
        <v>31</v>
      </c>
      <c r="G91" s="50"/>
      <c r="H91" s="9">
        <f>SUM(G91*0.3)</f>
        <v>0</v>
      </c>
    </row>
    <row r="92" spans="2:8" x14ac:dyDescent="0.2">
      <c r="B92" s="21" t="s">
        <v>34</v>
      </c>
      <c r="C92" s="50"/>
      <c r="D92" s="9">
        <f>SUM(C92*0.1)</f>
        <v>0</v>
      </c>
      <c r="F92" s="21" t="s">
        <v>177</v>
      </c>
      <c r="G92" s="50"/>
      <c r="H92" s="9">
        <f>SUM(G92*0.1)</f>
        <v>0</v>
      </c>
    </row>
    <row r="93" spans="2:8" ht="14.45" customHeight="1" x14ac:dyDescent="0.2">
      <c r="B93" s="21" t="s">
        <v>36</v>
      </c>
      <c r="C93" s="50"/>
      <c r="D93" s="9">
        <f>SUM(C93*0.6)</f>
        <v>0</v>
      </c>
      <c r="F93" s="21" t="s">
        <v>178</v>
      </c>
      <c r="G93" s="50"/>
      <c r="H93" s="9">
        <f>SUM(G93*0.5)</f>
        <v>0</v>
      </c>
    </row>
    <row r="94" spans="2:8" x14ac:dyDescent="0.2">
      <c r="B94" s="21" t="s">
        <v>37</v>
      </c>
      <c r="C94" s="50"/>
      <c r="D94" s="9">
        <f>SUM(C94*0.6)</f>
        <v>0</v>
      </c>
      <c r="F94" s="21" t="s">
        <v>33</v>
      </c>
      <c r="G94" s="50"/>
      <c r="H94" s="9">
        <f>SUM(G94*0.6)</f>
        <v>0</v>
      </c>
    </row>
    <row r="95" spans="2:8" x14ac:dyDescent="0.2">
      <c r="B95" s="21" t="s">
        <v>103</v>
      </c>
      <c r="C95" s="50"/>
      <c r="D95" s="9">
        <f>SUM(C95*0.3)</f>
        <v>0</v>
      </c>
      <c r="F95" s="21" t="s">
        <v>35</v>
      </c>
      <c r="G95" s="50"/>
      <c r="H95" s="9">
        <f>SUM(G95*0.6)</f>
        <v>0</v>
      </c>
    </row>
    <row r="96" spans="2:8" x14ac:dyDescent="0.2">
      <c r="B96" s="21" t="s">
        <v>39</v>
      </c>
      <c r="C96" s="50"/>
      <c r="D96" s="9">
        <f>SUM(C96*0.3)</f>
        <v>0</v>
      </c>
      <c r="F96" s="21" t="s">
        <v>48</v>
      </c>
      <c r="G96" s="50"/>
      <c r="H96" s="9">
        <f>SUM(G96*0.4)</f>
        <v>0</v>
      </c>
    </row>
    <row r="97" spans="2:9" x14ac:dyDescent="0.2">
      <c r="B97" s="21" t="s">
        <v>41</v>
      </c>
      <c r="C97" s="50"/>
      <c r="D97" s="9">
        <f>SUM(C97*1)</f>
        <v>0</v>
      </c>
      <c r="F97" s="21" t="s">
        <v>38</v>
      </c>
      <c r="G97" s="50"/>
      <c r="H97" s="9">
        <f>SUM(G97*0.4)</f>
        <v>0</v>
      </c>
    </row>
    <row r="98" spans="2:9" x14ac:dyDescent="0.2">
      <c r="B98" s="21" t="s">
        <v>46</v>
      </c>
      <c r="C98" s="50"/>
      <c r="D98" s="9">
        <f>SUM(C98*0.1)</f>
        <v>0</v>
      </c>
      <c r="F98" s="21" t="s">
        <v>47</v>
      </c>
      <c r="G98" s="50"/>
      <c r="H98" s="9">
        <f>SUM(G98*0.1)</f>
        <v>0</v>
      </c>
    </row>
    <row r="99" spans="2:9" ht="15" x14ac:dyDescent="0.25">
      <c r="B99" s="4"/>
      <c r="C99" s="4"/>
      <c r="D99" s="4"/>
      <c r="F99" s="21" t="s">
        <v>40</v>
      </c>
      <c r="G99" s="50"/>
      <c r="H99" s="9">
        <f>SUM(G99*0.1)</f>
        <v>0</v>
      </c>
      <c r="I99" s="67"/>
    </row>
    <row r="100" spans="2:9" ht="15" x14ac:dyDescent="0.25">
      <c r="B100" s="57" t="s">
        <v>43</v>
      </c>
      <c r="C100" s="58"/>
      <c r="D100" s="59"/>
      <c r="F100" s="21" t="s">
        <v>62</v>
      </c>
      <c r="G100" s="50"/>
      <c r="H100" s="9">
        <f>SUM(G100*0.6)</f>
        <v>0</v>
      </c>
      <c r="I100" s="67"/>
    </row>
    <row r="101" spans="2:9" ht="14.45" customHeight="1" x14ac:dyDescent="0.25">
      <c r="B101" s="16" t="s">
        <v>11</v>
      </c>
      <c r="C101" s="16" t="s">
        <v>12</v>
      </c>
      <c r="D101" s="16" t="s">
        <v>13</v>
      </c>
      <c r="F101" s="21" t="s">
        <v>42</v>
      </c>
      <c r="G101" s="50"/>
      <c r="H101" s="9">
        <f>SUM(G101*0.5)</f>
        <v>0</v>
      </c>
      <c r="I101" s="67"/>
    </row>
    <row r="102" spans="2:9" x14ac:dyDescent="0.2">
      <c r="B102" s="21" t="s">
        <v>49</v>
      </c>
      <c r="C102" s="50"/>
      <c r="D102" s="9">
        <f>SUM(C102*0.7)</f>
        <v>0</v>
      </c>
      <c r="F102" s="21" t="s">
        <v>57</v>
      </c>
      <c r="G102" s="50"/>
      <c r="H102" s="9">
        <f>SUM(G102*1)</f>
        <v>0</v>
      </c>
    </row>
    <row r="103" spans="2:9" x14ac:dyDescent="0.2">
      <c r="B103" s="21" t="s">
        <v>46</v>
      </c>
      <c r="C103" s="50"/>
      <c r="D103" s="9">
        <f>SUM(C103*0.1)</f>
        <v>0</v>
      </c>
      <c r="F103" s="21" t="s">
        <v>179</v>
      </c>
      <c r="G103" s="50"/>
      <c r="H103" s="9">
        <f>SUM(G103*0.7)</f>
        <v>0</v>
      </c>
    </row>
    <row r="104" spans="2:9" ht="14.45" customHeight="1" thickBot="1" x14ac:dyDescent="0.25">
      <c r="B104" s="4"/>
      <c r="C104" s="4"/>
      <c r="D104" s="4"/>
      <c r="F104" s="22" t="s">
        <v>46</v>
      </c>
      <c r="G104" s="50"/>
      <c r="H104" s="10">
        <f>G104*0.1</f>
        <v>0</v>
      </c>
    </row>
    <row r="105" spans="2:9" ht="15.75" thickBot="1" x14ac:dyDescent="0.3">
      <c r="B105" s="57" t="s">
        <v>44</v>
      </c>
      <c r="C105" s="58"/>
      <c r="D105" s="59"/>
      <c r="F105" s="11" t="s">
        <v>54</v>
      </c>
      <c r="G105" s="12"/>
      <c r="H105" s="68">
        <f>SUM(D71:D86,D102:D103,D90:D98,H69:H79,D107:D112,H83:H87,H91:H104)</f>
        <v>0</v>
      </c>
    </row>
    <row r="106" spans="2:9" x14ac:dyDescent="0.2">
      <c r="B106" s="16" t="s">
        <v>11</v>
      </c>
      <c r="C106" s="16" t="s">
        <v>12</v>
      </c>
      <c r="D106" s="16" t="s">
        <v>13</v>
      </c>
    </row>
    <row r="107" spans="2:9" ht="15" x14ac:dyDescent="0.2">
      <c r="B107" s="21" t="s">
        <v>50</v>
      </c>
      <c r="C107" s="23"/>
      <c r="D107" s="9">
        <f>SUM(C107*0.1)</f>
        <v>0</v>
      </c>
      <c r="F107" s="69" t="s">
        <v>171</v>
      </c>
      <c r="G107" s="70"/>
      <c r="H107" s="71"/>
    </row>
    <row r="108" spans="2:9" ht="15" x14ac:dyDescent="0.2">
      <c r="B108" s="21" t="s">
        <v>19</v>
      </c>
      <c r="C108" s="23"/>
      <c r="D108" s="9">
        <f>SUM(C108*0.7)</f>
        <v>0</v>
      </c>
      <c r="F108" s="275"/>
      <c r="G108" s="276"/>
      <c r="H108" s="277"/>
    </row>
    <row r="109" spans="2:9" ht="15" x14ac:dyDescent="0.2">
      <c r="B109" s="21" t="s">
        <v>56</v>
      </c>
      <c r="C109" s="23"/>
      <c r="D109" s="9">
        <f>SUM(C109*0.7)</f>
        <v>0</v>
      </c>
      <c r="F109" s="278"/>
      <c r="G109" s="279"/>
      <c r="H109" s="280"/>
    </row>
    <row r="110" spans="2:9" ht="15" x14ac:dyDescent="0.2">
      <c r="B110" s="21" t="s">
        <v>55</v>
      </c>
      <c r="C110" s="23"/>
      <c r="D110" s="9">
        <f>SUM(C110*0.7)</f>
        <v>0</v>
      </c>
      <c r="F110" s="278"/>
      <c r="G110" s="279"/>
      <c r="H110" s="280"/>
    </row>
    <row r="111" spans="2:9" ht="15" x14ac:dyDescent="0.2">
      <c r="B111" s="21" t="s">
        <v>45</v>
      </c>
      <c r="C111" s="23"/>
      <c r="D111" s="9">
        <f>SUM(C111*0.2)</f>
        <v>0</v>
      </c>
      <c r="F111" s="278"/>
      <c r="G111" s="279"/>
      <c r="H111" s="280"/>
    </row>
    <row r="112" spans="2:9" ht="15" x14ac:dyDescent="0.2">
      <c r="B112" s="21" t="s">
        <v>46</v>
      </c>
      <c r="C112" s="23"/>
      <c r="D112" s="9">
        <f>SUM(C112*0.1)</f>
        <v>0</v>
      </c>
      <c r="F112" s="281"/>
      <c r="G112" s="282"/>
      <c r="H112" s="283"/>
    </row>
    <row r="113" spans="1:8" x14ac:dyDescent="0.2">
      <c r="A113" s="4"/>
      <c r="B113" s="4"/>
      <c r="C113" s="4"/>
      <c r="D113" s="15"/>
      <c r="E113" s="33"/>
      <c r="F113" s="33"/>
      <c r="G113" s="33"/>
      <c r="H113" s="6"/>
    </row>
    <row r="114" spans="1:8" x14ac:dyDescent="0.2">
      <c r="A114" s="4"/>
      <c r="B114" s="4"/>
      <c r="C114" s="4"/>
      <c r="D114" s="15"/>
      <c r="E114" s="19"/>
      <c r="F114" s="19"/>
      <c r="G114" s="19"/>
      <c r="H114" s="6"/>
    </row>
    <row r="115" spans="1:8" x14ac:dyDescent="0.2">
      <c r="A115" s="4"/>
      <c r="B115" s="4"/>
      <c r="C115" s="4"/>
      <c r="D115" s="15"/>
      <c r="E115" s="19"/>
      <c r="F115" s="19"/>
      <c r="G115" s="19"/>
      <c r="H115" s="6"/>
    </row>
    <row r="116" spans="1:8" x14ac:dyDescent="0.2">
      <c r="A116" s="14"/>
      <c r="B116" s="14"/>
      <c r="C116" s="14"/>
      <c r="D116" s="17"/>
      <c r="E116" s="94"/>
      <c r="F116" s="94"/>
      <c r="G116" s="94"/>
      <c r="H116" s="95"/>
    </row>
    <row r="117" spans="1:8" x14ac:dyDescent="0.2">
      <c r="A117" s="13"/>
      <c r="B117" s="14"/>
      <c r="C117" s="14"/>
      <c r="D117" s="17"/>
      <c r="E117" s="94"/>
      <c r="F117" s="94"/>
      <c r="G117" s="94"/>
      <c r="H117" s="95"/>
    </row>
    <row r="118" spans="1:8" ht="23.25" x14ac:dyDescent="0.35">
      <c r="A118" s="103" t="s">
        <v>111</v>
      </c>
      <c r="B118" s="103"/>
      <c r="C118" s="103"/>
      <c r="D118" s="103"/>
      <c r="E118" s="103"/>
      <c r="F118" s="103"/>
      <c r="G118" s="103"/>
      <c r="H118" s="103"/>
    </row>
    <row r="119" spans="1:8" x14ac:dyDescent="0.2">
      <c r="A119" s="14"/>
      <c r="B119" s="14"/>
      <c r="C119" s="14"/>
      <c r="D119" s="17"/>
      <c r="E119" s="94"/>
      <c r="F119" s="94"/>
      <c r="G119" s="94"/>
      <c r="H119" s="95"/>
    </row>
    <row r="120" spans="1:8" ht="13.5" thickBot="1" x14ac:dyDescent="0.25">
      <c r="A120" s="14" t="s">
        <v>84</v>
      </c>
      <c r="B120" s="14"/>
      <c r="C120" s="14"/>
      <c r="D120" s="17"/>
      <c r="E120" s="94"/>
      <c r="F120" s="262"/>
      <c r="G120" s="262"/>
      <c r="H120" s="95"/>
    </row>
    <row r="121" spans="1:8" ht="15.75" thickBot="1" x14ac:dyDescent="0.25">
      <c r="A121" s="104" t="s">
        <v>85</v>
      </c>
      <c r="B121" s="105"/>
      <c r="C121" s="105"/>
      <c r="D121" s="105"/>
      <c r="E121" s="105"/>
      <c r="F121" s="105"/>
      <c r="G121" s="105"/>
      <c r="H121" s="106"/>
    </row>
    <row r="122" spans="1:8" x14ac:dyDescent="0.2">
      <c r="A122" s="110" t="s">
        <v>98</v>
      </c>
      <c r="B122" s="108"/>
      <c r="C122" s="107" t="s">
        <v>97</v>
      </c>
      <c r="D122" s="261"/>
      <c r="E122" s="78" t="s">
        <v>2</v>
      </c>
      <c r="F122" s="107" t="s">
        <v>88</v>
      </c>
      <c r="G122" s="108"/>
      <c r="H122" s="109"/>
    </row>
    <row r="123" spans="1:8" x14ac:dyDescent="0.2">
      <c r="A123" s="200" t="str">
        <f>IF(B10&gt;0,B10,"")</f>
        <v/>
      </c>
      <c r="B123" s="192"/>
      <c r="C123" s="191" t="str">
        <f>IF(D10&gt;0,D10,"")</f>
        <v/>
      </c>
      <c r="D123" s="201"/>
      <c r="E123" s="190" t="str">
        <f>IF(F10&gt;0,F10,"")</f>
        <v/>
      </c>
      <c r="F123" s="191" t="str">
        <f>IF(G10&gt;0,G10,"")</f>
        <v/>
      </c>
      <c r="G123" s="192"/>
      <c r="H123" s="193"/>
    </row>
    <row r="124" spans="1:8" ht="13.5" thickBot="1" x14ac:dyDescent="0.25">
      <c r="A124" s="202"/>
      <c r="B124" s="195"/>
      <c r="C124" s="194"/>
      <c r="D124" s="203"/>
      <c r="E124" s="190"/>
      <c r="F124" s="194"/>
      <c r="G124" s="195"/>
      <c r="H124" s="196"/>
    </row>
    <row r="125" spans="1:8" ht="15.75" thickBot="1" x14ac:dyDescent="0.25">
      <c r="A125" s="104" t="s">
        <v>86</v>
      </c>
      <c r="B125" s="105"/>
      <c r="C125" s="105"/>
      <c r="D125" s="105"/>
      <c r="E125" s="105"/>
      <c r="F125" s="105"/>
      <c r="G125" s="105"/>
      <c r="H125" s="106"/>
    </row>
    <row r="126" spans="1:8" x14ac:dyDescent="0.2">
      <c r="A126" s="113" t="s">
        <v>68</v>
      </c>
      <c r="B126" s="114"/>
      <c r="C126" s="96" t="s">
        <v>138</v>
      </c>
      <c r="D126" s="96" t="s">
        <v>139</v>
      </c>
      <c r="E126" s="96" t="s">
        <v>159</v>
      </c>
      <c r="F126" s="80" t="s">
        <v>5</v>
      </c>
      <c r="G126" s="81" t="s">
        <v>1</v>
      </c>
      <c r="H126" s="97" t="s">
        <v>89</v>
      </c>
    </row>
    <row r="127" spans="1:8" x14ac:dyDescent="0.2">
      <c r="A127" s="220" t="str">
        <f>IF(A17&gt;0,A17,"")</f>
        <v/>
      </c>
      <c r="B127" s="115"/>
      <c r="C127" s="115" t="str">
        <f>IF(C17&gt;0,C17,"")</f>
        <v/>
      </c>
      <c r="D127" s="115" t="str">
        <f>IF(C20&gt;0,C20,"")</f>
        <v/>
      </c>
      <c r="E127" s="115" t="str">
        <f>IF(E17&gt;0,E17,"")</f>
        <v/>
      </c>
      <c r="F127" s="190" t="str">
        <f>IF(F17&gt;0,F17,"")</f>
        <v/>
      </c>
      <c r="G127" s="259" t="str">
        <f>IF(G17&gt;0,G17,"")</f>
        <v/>
      </c>
      <c r="H127" s="284" t="str">
        <f>IF(H17&gt;0,H17,"")</f>
        <v/>
      </c>
    </row>
    <row r="128" spans="1:8" x14ac:dyDescent="0.2">
      <c r="A128" s="220"/>
      <c r="B128" s="115"/>
      <c r="C128" s="115"/>
      <c r="D128" s="115"/>
      <c r="E128" s="115"/>
      <c r="F128" s="204"/>
      <c r="G128" s="259"/>
      <c r="H128" s="284"/>
    </row>
    <row r="129" spans="1:8" x14ac:dyDescent="0.2">
      <c r="A129" s="134" t="s">
        <v>61</v>
      </c>
      <c r="B129" s="197"/>
      <c r="C129" s="198" t="s">
        <v>6</v>
      </c>
      <c r="D129" s="135"/>
      <c r="E129" s="135"/>
      <c r="F129" s="135"/>
      <c r="G129" s="135"/>
      <c r="H129" s="199"/>
    </row>
    <row r="130" spans="1:8" x14ac:dyDescent="0.2">
      <c r="A130" s="200" t="str">
        <f>IF(A23&gt;0,A23,"")</f>
        <v/>
      </c>
      <c r="B130" s="201"/>
      <c r="C130" s="191" t="str">
        <f>IF(C23&gt;0,C23,"")</f>
        <v/>
      </c>
      <c r="D130" s="192"/>
      <c r="E130" s="192"/>
      <c r="F130" s="192"/>
      <c r="G130" s="192"/>
      <c r="H130" s="193"/>
    </row>
    <row r="131" spans="1:8" ht="13.5" thickBot="1" x14ac:dyDescent="0.25">
      <c r="A131" s="202"/>
      <c r="B131" s="203"/>
      <c r="C131" s="194"/>
      <c r="D131" s="195"/>
      <c r="E131" s="195"/>
      <c r="F131" s="195"/>
      <c r="G131" s="195"/>
      <c r="H131" s="196"/>
    </row>
    <row r="132" spans="1:8" ht="15.75" thickBot="1" x14ac:dyDescent="0.25">
      <c r="A132" s="104" t="s">
        <v>87</v>
      </c>
      <c r="B132" s="105"/>
      <c r="C132" s="105"/>
      <c r="D132" s="105"/>
      <c r="E132" s="105"/>
      <c r="F132" s="105"/>
      <c r="G132" s="105"/>
      <c r="H132" s="106"/>
    </row>
    <row r="133" spans="1:8" ht="14.45" customHeight="1" x14ac:dyDescent="0.2">
      <c r="A133" s="113" t="s">
        <v>68</v>
      </c>
      <c r="B133" s="114"/>
      <c r="C133" s="96" t="s">
        <v>138</v>
      </c>
      <c r="D133" s="96" t="s">
        <v>139</v>
      </c>
      <c r="E133" s="96" t="s">
        <v>159</v>
      </c>
      <c r="F133" s="80" t="s">
        <v>5</v>
      </c>
      <c r="G133" s="81" t="s">
        <v>1</v>
      </c>
      <c r="H133" s="97" t="s">
        <v>89</v>
      </c>
    </row>
    <row r="134" spans="1:8" ht="14.45" customHeight="1" x14ac:dyDescent="0.2">
      <c r="A134" s="220" t="str">
        <f>IF(A27&gt;0,A27,"")</f>
        <v/>
      </c>
      <c r="B134" s="115"/>
      <c r="C134" s="115" t="str">
        <f>IF(C27&gt;0,C27,"")</f>
        <v/>
      </c>
      <c r="D134" s="115" t="str">
        <f>IF(C30&gt;0,C30,"")</f>
        <v/>
      </c>
      <c r="E134" s="115" t="str">
        <f>IF(E27&gt;0,E27,"")</f>
        <v/>
      </c>
      <c r="F134" s="260" t="str">
        <f>IF(F27&gt;0,F27,"")</f>
        <v/>
      </c>
      <c r="G134" s="260" t="str">
        <f>IF(G27&gt;0,G27,"")</f>
        <v/>
      </c>
      <c r="H134" s="258" t="str">
        <f t="shared" ref="H134" si="0">IF(H27&gt;0,H27,"")</f>
        <v/>
      </c>
    </row>
    <row r="135" spans="1:8" ht="15.75" customHeight="1" x14ac:dyDescent="0.2">
      <c r="A135" s="220"/>
      <c r="B135" s="115"/>
      <c r="C135" s="115"/>
      <c r="D135" s="115"/>
      <c r="E135" s="115"/>
      <c r="F135" s="260"/>
      <c r="G135" s="260"/>
      <c r="H135" s="258"/>
    </row>
    <row r="136" spans="1:8" x14ac:dyDescent="0.2">
      <c r="A136" s="134" t="s">
        <v>61</v>
      </c>
      <c r="B136" s="197"/>
      <c r="C136" s="198" t="s">
        <v>6</v>
      </c>
      <c r="D136" s="135"/>
      <c r="E136" s="135"/>
      <c r="F136" s="135"/>
      <c r="G136" s="135"/>
      <c r="H136" s="199"/>
    </row>
    <row r="137" spans="1:8" x14ac:dyDescent="0.2">
      <c r="A137" s="200" t="str">
        <f>IF(A37&gt;0,A37,"")</f>
        <v/>
      </c>
      <c r="B137" s="201"/>
      <c r="C137" s="191" t="str">
        <f>IF(C37&gt;0,C37,"")</f>
        <v/>
      </c>
      <c r="D137" s="192"/>
      <c r="E137" s="192"/>
      <c r="F137" s="192"/>
      <c r="G137" s="192"/>
      <c r="H137" s="193"/>
    </row>
    <row r="138" spans="1:8" ht="13.5" thickBot="1" x14ac:dyDescent="0.25">
      <c r="A138" s="202"/>
      <c r="B138" s="203"/>
      <c r="C138" s="194"/>
      <c r="D138" s="195"/>
      <c r="E138" s="195"/>
      <c r="F138" s="195"/>
      <c r="G138" s="195"/>
      <c r="H138" s="196"/>
    </row>
    <row r="139" spans="1:8" ht="15.75" thickBot="1" x14ac:dyDescent="0.25">
      <c r="A139" s="104" t="s">
        <v>104</v>
      </c>
      <c r="B139" s="105"/>
      <c r="C139" s="105"/>
      <c r="D139" s="105"/>
      <c r="E139" s="105"/>
      <c r="F139" s="105"/>
      <c r="G139" s="105"/>
      <c r="H139" s="106"/>
    </row>
    <row r="140" spans="1:8" ht="27" customHeight="1" x14ac:dyDescent="0.2">
      <c r="A140" s="211" t="s">
        <v>124</v>
      </c>
      <c r="B140" s="212"/>
      <c r="C140" s="212"/>
      <c r="D140" s="212"/>
      <c r="E140" s="212"/>
      <c r="F140" s="212"/>
      <c r="G140" s="212"/>
      <c r="H140" s="213"/>
    </row>
    <row r="141" spans="1:8" ht="13.5" thickBot="1" x14ac:dyDescent="0.25">
      <c r="A141" s="214" t="s">
        <v>183</v>
      </c>
      <c r="B141" s="215"/>
      <c r="C141" s="215"/>
      <c r="D141" s="216" t="str">
        <f>IF(D41&gt;0,D41,"")</f>
        <v/>
      </c>
      <c r="E141" s="216"/>
      <c r="F141" s="216"/>
      <c r="G141" s="216"/>
      <c r="H141" s="217"/>
    </row>
    <row r="142" spans="1:8" x14ac:dyDescent="0.2">
      <c r="A142" s="207" t="s">
        <v>163</v>
      </c>
      <c r="B142" s="207"/>
      <c r="C142" s="207"/>
      <c r="D142" s="207"/>
      <c r="E142" s="208"/>
      <c r="F142" s="49" t="s">
        <v>65</v>
      </c>
      <c r="G142" s="111" t="str">
        <f>IF(H105&gt;0,H105,"")</f>
        <v/>
      </c>
      <c r="H142" s="112"/>
    </row>
    <row r="143" spans="1:8" x14ac:dyDescent="0.2">
      <c r="A143" s="31"/>
      <c r="B143" s="31"/>
      <c r="C143" s="31"/>
      <c r="D143" s="31"/>
      <c r="E143" s="31"/>
      <c r="F143" s="48" t="s">
        <v>112</v>
      </c>
      <c r="G143" s="205" t="str">
        <f>IF(H105&gt;0,G142*30000,"")</f>
        <v/>
      </c>
      <c r="H143" s="206"/>
    </row>
    <row r="144" spans="1:8" ht="13.5" thickBot="1" x14ac:dyDescent="0.25">
      <c r="A144" s="43"/>
      <c r="B144" s="43"/>
      <c r="C144" s="31"/>
      <c r="D144" s="31"/>
      <c r="E144" s="31"/>
      <c r="F144" s="47" t="s">
        <v>117</v>
      </c>
      <c r="G144" s="209"/>
      <c r="H144" s="210"/>
    </row>
    <row r="145" spans="1:8" ht="12.75" customHeight="1" x14ac:dyDescent="0.2">
      <c r="A145" s="6"/>
      <c r="B145" s="6"/>
      <c r="D145" s="6"/>
      <c r="E145" s="6"/>
    </row>
    <row r="146" spans="1:8" ht="13.5" thickBot="1" x14ac:dyDescent="0.25"/>
    <row r="147" spans="1:8" ht="13.5" thickBot="1" x14ac:dyDescent="0.25">
      <c r="A147" s="98" t="s">
        <v>114</v>
      </c>
      <c r="B147" s="13"/>
      <c r="C147" s="13"/>
      <c r="D147" s="13"/>
      <c r="E147" s="99" t="s">
        <v>185</v>
      </c>
      <c r="F147" s="218" t="str">
        <f>IF(A10&gt;0,A10,"")</f>
        <v/>
      </c>
      <c r="G147" s="218"/>
      <c r="H147" s="219"/>
    </row>
    <row r="148" spans="1:8" ht="12.75" customHeight="1" x14ac:dyDescent="0.2">
      <c r="A148" s="189" t="str">
        <f>IF(C14="FMA","Forsvarsmateriell, Postboks 10, Haakonsvern, 5886 BERGEN", IF(C14="FD","Forsvarsdepartementet, Postboks 8126 Dep, 0032 OSLO","Forsvaret postboks 800 postmottak, 2617 Lillehammer"))</f>
        <v>Forsvaret postboks 800 postmottak, 2617 Lillehammer</v>
      </c>
      <c r="B148" s="189"/>
      <c r="C148" s="100"/>
      <c r="D148" s="100"/>
      <c r="E148" s="13"/>
      <c r="F148" s="13"/>
      <c r="G148" s="13"/>
      <c r="H148" s="13"/>
    </row>
    <row r="149" spans="1:8" ht="12.75" customHeight="1" x14ac:dyDescent="0.2">
      <c r="A149" s="189"/>
      <c r="B149" s="189"/>
      <c r="C149" s="100"/>
      <c r="D149" s="100"/>
      <c r="E149" s="13"/>
      <c r="F149" s="13"/>
      <c r="G149" s="13"/>
      <c r="H149" s="13"/>
    </row>
    <row r="150" spans="1:8" ht="12.75" customHeight="1" x14ac:dyDescent="0.2">
      <c r="A150" s="189"/>
      <c r="B150" s="189"/>
      <c r="C150" s="100"/>
      <c r="D150" s="100"/>
      <c r="E150" s="13"/>
      <c r="F150" s="13"/>
      <c r="G150" s="13"/>
      <c r="H150" s="13"/>
    </row>
    <row r="151" spans="1:8" ht="13.5" customHeight="1" x14ac:dyDescent="0.2">
      <c r="A151" s="189"/>
      <c r="B151" s="189"/>
      <c r="C151" s="100"/>
      <c r="D151" s="100"/>
      <c r="E151" s="13"/>
      <c r="F151" s="13"/>
      <c r="G151" s="13"/>
      <c r="H151" s="13"/>
    </row>
    <row r="152" spans="1:8" x14ac:dyDescent="0.2">
      <c r="A152" s="189"/>
      <c r="B152" s="189"/>
      <c r="C152" s="100"/>
      <c r="D152" s="100"/>
      <c r="E152" s="13"/>
      <c r="F152" s="13"/>
      <c r="G152" s="13"/>
      <c r="H152" s="13"/>
    </row>
  </sheetData>
  <sheetProtection algorithmName="SHA-512" hashValue="XgnVtPZxoNNn47KqA2Af5MTeoJ4NbHG4tPAWhO0HEVwDEzCSmLQC7MEmYzAak6l0OowueorE4JivKHEFSDCz8Q==" saltValue="UwxtdW0R2ctOOs3k9ZgIrA==" spinCount="100000" sheet="1" selectLockedCells="1"/>
  <mergeCells count="131">
    <mergeCell ref="A54:I54"/>
    <mergeCell ref="A56:I56"/>
    <mergeCell ref="B64:H64"/>
    <mergeCell ref="B65:H65"/>
    <mergeCell ref="B62:H63"/>
    <mergeCell ref="A134:B135"/>
    <mergeCell ref="C134:C135"/>
    <mergeCell ref="C67:D67"/>
    <mergeCell ref="F108:H112"/>
    <mergeCell ref="H127:H128"/>
    <mergeCell ref="A130:B131"/>
    <mergeCell ref="B10:C11"/>
    <mergeCell ref="F10:F11"/>
    <mergeCell ref="A39:I39"/>
    <mergeCell ref="A40:I40"/>
    <mergeCell ref="A42:I42"/>
    <mergeCell ref="A49:I49"/>
    <mergeCell ref="A48:I48"/>
    <mergeCell ref="A12:B12"/>
    <mergeCell ref="A15:I15"/>
    <mergeCell ref="A10:A11"/>
    <mergeCell ref="A44:C44"/>
    <mergeCell ref="E44:F44"/>
    <mergeCell ref="H44:I45"/>
    <mergeCell ref="A47:E47"/>
    <mergeCell ref="A16:B16"/>
    <mergeCell ref="C16:D16"/>
    <mergeCell ref="C17:D18"/>
    <mergeCell ref="F147:H147"/>
    <mergeCell ref="D127:D128"/>
    <mergeCell ref="E127:E128"/>
    <mergeCell ref="A127:B128"/>
    <mergeCell ref="A50:I51"/>
    <mergeCell ref="F27:F30"/>
    <mergeCell ref="E27:E30"/>
    <mergeCell ref="G27:G30"/>
    <mergeCell ref="H27:H30"/>
    <mergeCell ref="A43:I43"/>
    <mergeCell ref="A45:C45"/>
    <mergeCell ref="A52:I52"/>
    <mergeCell ref="A53:I53"/>
    <mergeCell ref="C127:C128"/>
    <mergeCell ref="E134:E135"/>
    <mergeCell ref="H134:H135"/>
    <mergeCell ref="G127:G128"/>
    <mergeCell ref="A129:B129"/>
    <mergeCell ref="F134:F135"/>
    <mergeCell ref="G134:G135"/>
    <mergeCell ref="C122:D122"/>
    <mergeCell ref="F120:G120"/>
    <mergeCell ref="G60:I60"/>
    <mergeCell ref="A55:I55"/>
    <mergeCell ref="F47:G47"/>
    <mergeCell ref="H47:I47"/>
    <mergeCell ref="A46:E46"/>
    <mergeCell ref="F46:G46"/>
    <mergeCell ref="H46:I46"/>
    <mergeCell ref="A148:B152"/>
    <mergeCell ref="E123:E124"/>
    <mergeCell ref="F123:H124"/>
    <mergeCell ref="A136:B136"/>
    <mergeCell ref="C136:H136"/>
    <mergeCell ref="A137:B138"/>
    <mergeCell ref="C137:H138"/>
    <mergeCell ref="A132:H132"/>
    <mergeCell ref="F127:F128"/>
    <mergeCell ref="A123:B124"/>
    <mergeCell ref="C123:D124"/>
    <mergeCell ref="G143:H143"/>
    <mergeCell ref="A142:E142"/>
    <mergeCell ref="G144:H144"/>
    <mergeCell ref="C129:H129"/>
    <mergeCell ref="A139:H139"/>
    <mergeCell ref="A140:H140"/>
    <mergeCell ref="C130:H131"/>
    <mergeCell ref="A141:C141"/>
    <mergeCell ref="A36:B36"/>
    <mergeCell ref="A37:B38"/>
    <mergeCell ref="C36:I36"/>
    <mergeCell ref="C37:I38"/>
    <mergeCell ref="C27:D28"/>
    <mergeCell ref="A32:I35"/>
    <mergeCell ref="E45:F45"/>
    <mergeCell ref="I12:I13"/>
    <mergeCell ref="I16:I21"/>
    <mergeCell ref="I26:I30"/>
    <mergeCell ref="A14:B14"/>
    <mergeCell ref="D14:I14"/>
    <mergeCell ref="A25:I25"/>
    <mergeCell ref="A27:B30"/>
    <mergeCell ref="C26:D26"/>
    <mergeCell ref="C12:H12"/>
    <mergeCell ref="C13:H13"/>
    <mergeCell ref="C19:D19"/>
    <mergeCell ref="C20:D21"/>
    <mergeCell ref="C29:D29"/>
    <mergeCell ref="C30:D31"/>
    <mergeCell ref="C2:F2"/>
    <mergeCell ref="C3:F3"/>
    <mergeCell ref="A7:I7"/>
    <mergeCell ref="A4:I5"/>
    <mergeCell ref="A41:C41"/>
    <mergeCell ref="D41:I41"/>
    <mergeCell ref="C61:F61"/>
    <mergeCell ref="E17:E21"/>
    <mergeCell ref="F17:F21"/>
    <mergeCell ref="G17:G21"/>
    <mergeCell ref="G10:I11"/>
    <mergeCell ref="G9:I9"/>
    <mergeCell ref="A13:B13"/>
    <mergeCell ref="A26:B26"/>
    <mergeCell ref="A8:I8"/>
    <mergeCell ref="D9:E9"/>
    <mergeCell ref="D10:E11"/>
    <mergeCell ref="B9:C9"/>
    <mergeCell ref="A17:B21"/>
    <mergeCell ref="A22:B22"/>
    <mergeCell ref="A23:B24"/>
    <mergeCell ref="C22:I22"/>
    <mergeCell ref="C23:I24"/>
    <mergeCell ref="H17:H21"/>
    <mergeCell ref="A118:H118"/>
    <mergeCell ref="A121:H121"/>
    <mergeCell ref="F122:H122"/>
    <mergeCell ref="A122:B122"/>
    <mergeCell ref="G142:H142"/>
    <mergeCell ref="A133:B133"/>
    <mergeCell ref="A126:B126"/>
    <mergeCell ref="A125:H125"/>
    <mergeCell ref="D134:D135"/>
    <mergeCell ref="D141:H141"/>
  </mergeCells>
  <phoneticPr fontId="1" type="noConversion"/>
  <conditionalFormatting sqref="E44:F44">
    <cfRule type="cellIs" dxfId="3" priority="20" operator="equal">
      <formula>"Antall reisende"</formula>
    </cfRule>
  </conditionalFormatting>
  <conditionalFormatting sqref="E44:F45">
    <cfRule type="cellIs" dxfId="2" priority="19" operator="equal">
      <formula>"Antall reisende:"</formula>
    </cfRule>
  </conditionalFormatting>
  <conditionalFormatting sqref="E45:F45">
    <cfRule type="cellIs" dxfId="1" priority="18" operator="equal">
      <formula>"Antall passasjerer:"</formula>
    </cfRule>
  </conditionalFormatting>
  <dataValidations count="2">
    <dataValidation type="date" allowBlank="1" showInputMessage="1" showErrorMessage="1" sqref="H47:I47" xr:uid="{F7DA4A76-6F48-4D2E-BD01-B5B7CCAD6306}">
      <formula1>45292</formula1>
      <formula2>47848</formula2>
    </dataValidation>
    <dataValidation type="whole" operator="greaterThan" allowBlank="1" showInputMessage="1" showErrorMessage="1" error="Oppgi beløp kun med tall over 1000" sqref="F47:G47" xr:uid="{985A5065-E6F9-4BB1-BC0E-9F8A519B22FC}">
      <formula1>1000</formula1>
    </dataValidation>
  </dataValidations>
  <printOptions horizontalCentered="1" verticalCentered="1"/>
  <pageMargins left="0.30354166666666665" right="0.46020833333333333" top="0.45397727272727273" bottom="0.55118110236220474" header="0.31496062992125984" footer="0.31496062992125984"/>
  <pageSetup paperSize="9" scale="94" orientation="portrait" r:id="rId1"/>
  <headerFooter differentOddEven="1" differentFirst="1" alignWithMargins="0">
    <oddHeader xml:space="preserve">&amp;L
</oddHeader>
    <oddFooter>Side &amp;P av &amp;N</oddFooter>
    <evenFooter>&amp;CSide 2 av 3</evenFooter>
    <firstFooter>&amp;CSide &amp;P av &amp;N</firstFooter>
  </headerFooter>
  <ignoredErrors>
    <ignoredError sqref="D127 D134 D92 D79 H73" formula="1"/>
    <ignoredError sqref="G142" unlocked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error="Bruk rullegardinmeny" xr:uid="{00000000-0002-0000-0000-000001000000}">
          <x14:formula1>
            <xm:f>Innvalg!$A$1:$A$2</xm:f>
          </x14:formula1>
          <xm:sqref>G17 G27 D44:D45 C12:H12</xm:sqref>
        </x14:dataValidation>
        <x14:dataValidation type="list" allowBlank="1" showInputMessage="1" showErrorMessage="1" error="Bruk rullegardinmeny" xr:uid="{00000000-0002-0000-0000-000002000000}">
          <x14:formula1>
            <xm:f>Innvalg!$B$1:$B$9</xm:f>
          </x14:formula1>
          <xm:sqref>G44:G45</xm:sqref>
        </x14:dataValidation>
        <x14:dataValidation type="list" allowBlank="1" showInputMessage="1" showErrorMessage="1" error="Bruk rullegardinmeny" xr:uid="{00000000-0002-0000-0000-000003000000}">
          <x14:formula1>
            <xm:f>Innvalg!$A$31:$A$35</xm:f>
          </x14:formula1>
          <xm:sqref>F27 F17</xm:sqref>
        </x14:dataValidation>
        <x14:dataValidation type="list" allowBlank="1" showInputMessage="1" showErrorMessage="1" error="Bruk rullegardinmeny" xr:uid="{00000000-0002-0000-0000-000005000000}">
          <x14:formula1>
            <xm:f>Innvalg!$A$12:$A$27</xm:f>
          </x14:formula1>
          <xm:sqref>H27 H17</xm:sqref>
        </x14:dataValidation>
        <x14:dataValidation type="list" allowBlank="1" showInputMessage="1" showErrorMessage="1" error="Bruk rullegardinmeny" xr:uid="{00000000-0002-0000-0000-000006000000}">
          <x14:formula1>
            <xm:f>Innvalg!$A$13:$A$22</xm:f>
          </x14:formula1>
          <xm:sqref>C13</xm:sqref>
        </x14:dataValidation>
        <x14:dataValidation type="list" allowBlank="1" showInputMessage="1" showErrorMessage="1" error="Bruk rullegardinmeny" xr:uid="{CC705F0A-C111-4CCA-9B09-E7C8D9043686}">
          <x14:formula1>
            <xm:f>Innvalg!$K$40:$K$42</xm:f>
          </x14:formula1>
          <xm:sqref>C14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showGridLines="0" view="pageBreakPreview" topLeftCell="A37" zoomScaleNormal="100" zoomScaleSheetLayoutView="100" workbookViewId="0">
      <selection activeCell="E40" sqref="E40"/>
    </sheetView>
  </sheetViews>
  <sheetFormatPr baseColWidth="10" defaultRowHeight="12.75" x14ac:dyDescent="0.2"/>
  <sheetData>
    <row r="1" spans="1:6" x14ac:dyDescent="0.2">
      <c r="C1" s="285" t="s">
        <v>111</v>
      </c>
      <c r="D1" s="286"/>
      <c r="E1" s="286"/>
      <c r="F1" s="286"/>
    </row>
    <row r="2" spans="1:6" x14ac:dyDescent="0.2">
      <c r="C2" s="286"/>
      <c r="D2" s="286"/>
      <c r="E2" s="286"/>
      <c r="F2" s="286"/>
    </row>
    <row r="4" spans="1:6" x14ac:dyDescent="0.2">
      <c r="A4" s="287" t="s">
        <v>169</v>
      </c>
      <c r="B4" s="287"/>
    </row>
  </sheetData>
  <sheetProtection algorithmName="SHA-512" hashValue="cevo/SrXNQTzXBdD4mW6sLt5GxZgyjeV/Xo3MKTjD2gVYZANMnlBkzuTaLfGwKpYi+w0MffySaSo703kwpQerQ==" saltValue="hTjoZx/zOrMG8FIJpr6TuQ==" spinCount="100000" sheet="1" scenarios="1"/>
  <mergeCells count="2">
    <mergeCell ref="C1:F2"/>
    <mergeCell ref="A4:B4"/>
  </mergeCells>
  <pageMargins left="0.25" right="0.25" top="0.75" bottom="0.75" header="0.3" footer="0.3"/>
  <pageSetup paperSize="9"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52"/>
  <sheetViews>
    <sheetView showGridLines="0" zoomScaleNormal="100" workbookViewId="0">
      <selection activeCell="C31" sqref="C31:F31"/>
    </sheetView>
  </sheetViews>
  <sheetFormatPr baseColWidth="10" defaultRowHeight="12.75" x14ac:dyDescent="0.2"/>
  <cols>
    <col min="1" max="1" width="13.42578125" customWidth="1"/>
    <col min="2" max="2" width="12.5703125" customWidth="1"/>
    <col min="3" max="3" width="10.140625" customWidth="1"/>
    <col min="4" max="4" width="10.5703125" customWidth="1"/>
    <col min="5" max="5" width="15" customWidth="1"/>
    <col min="6" max="6" width="18.42578125" customWidth="1"/>
    <col min="7" max="7" width="3.7109375" customWidth="1"/>
  </cols>
  <sheetData>
    <row r="1" spans="1:8" ht="12.75" customHeight="1" x14ac:dyDescent="0.2">
      <c r="A1" s="17"/>
      <c r="B1" s="17"/>
      <c r="C1" s="17"/>
      <c r="D1" s="17"/>
      <c r="E1" s="17"/>
      <c r="F1" s="6"/>
      <c r="G1" s="6"/>
      <c r="H1" s="6"/>
    </row>
    <row r="2" spans="1:8" ht="21.75" customHeight="1" x14ac:dyDescent="0.35">
      <c r="A2" s="350"/>
      <c r="B2" s="350"/>
      <c r="C2" s="350"/>
      <c r="D2" s="350"/>
      <c r="E2" s="350"/>
      <c r="F2" s="350"/>
      <c r="G2" s="350"/>
      <c r="H2" s="6"/>
    </row>
    <row r="3" spans="1:8" ht="29.25" customHeight="1" thickBot="1" x14ac:dyDescent="0.25">
      <c r="A3" s="375" t="s">
        <v>189</v>
      </c>
      <c r="B3" s="375"/>
      <c r="C3" s="375"/>
      <c r="D3" s="375"/>
      <c r="E3" s="375"/>
      <c r="F3" s="375"/>
      <c r="G3" s="375"/>
      <c r="H3" s="6"/>
    </row>
    <row r="4" spans="1:8" ht="15.75" thickBot="1" x14ac:dyDescent="0.3">
      <c r="A4" s="326" t="s">
        <v>152</v>
      </c>
      <c r="B4" s="327"/>
      <c r="C4" s="327"/>
      <c r="D4" s="327"/>
      <c r="E4" s="327"/>
      <c r="F4" s="327"/>
      <c r="G4" s="328"/>
    </row>
    <row r="5" spans="1:8" ht="15.75" thickBot="1" x14ac:dyDescent="0.3">
      <c r="A5" s="26" t="str">
        <f>IF(Søknad!A10&gt;0,Søknad!A9,"")</f>
        <v/>
      </c>
      <c r="B5" s="25" t="str">
        <f>IF(Søknad!A10&gt;0,Søknad!A10,"")</f>
        <v/>
      </c>
      <c r="C5" s="27" t="str">
        <f>IF(Søknad!B10&gt;0,Søknad!B9,"")</f>
        <v/>
      </c>
      <c r="D5" s="351" t="str">
        <f>IF(Søknad!B10&gt;0,Søknad!B10,"")</f>
        <v/>
      </c>
      <c r="E5" s="352"/>
      <c r="F5" s="352"/>
      <c r="G5" s="353"/>
    </row>
    <row r="6" spans="1:8" ht="15.75" thickBot="1" x14ac:dyDescent="0.3">
      <c r="A6" s="366" t="s">
        <v>66</v>
      </c>
      <c r="B6" s="367"/>
      <c r="C6" s="367"/>
      <c r="D6" s="367"/>
      <c r="E6" s="367"/>
      <c r="F6" s="367"/>
      <c r="G6" s="368"/>
    </row>
    <row r="7" spans="1:8" ht="28.5" customHeight="1" x14ac:dyDescent="0.2">
      <c r="A7" s="369" t="s">
        <v>67</v>
      </c>
      <c r="B7" s="370"/>
      <c r="C7" s="373" t="s">
        <v>145</v>
      </c>
      <c r="D7" s="374"/>
      <c r="E7" s="374"/>
      <c r="F7" s="374"/>
      <c r="G7" s="55"/>
    </row>
    <row r="8" spans="1:8" ht="15" x14ac:dyDescent="0.25">
      <c r="A8" s="364" t="s">
        <v>162</v>
      </c>
      <c r="B8" s="365"/>
      <c r="C8" s="51" t="str">
        <f>IF(Søknad!G142&gt;0,Søknad!G142,"")</f>
        <v/>
      </c>
      <c r="D8" s="52" t="str">
        <f>IF(Søknad!G142&gt;0,Søknad!A142,"")</f>
        <v>m3</v>
      </c>
      <c r="E8" s="371"/>
      <c r="F8" s="371"/>
      <c r="G8" s="372"/>
    </row>
    <row r="9" spans="1:8" ht="15.75" thickBot="1" x14ac:dyDescent="0.3">
      <c r="A9" s="387" t="s">
        <v>168</v>
      </c>
      <c r="B9" s="388"/>
      <c r="C9" s="389" t="str">
        <f>Søknad!A42</f>
        <v>Forsikring er inkludert i flyttetjenesten</v>
      </c>
      <c r="D9" s="390"/>
      <c r="E9" s="390"/>
      <c r="F9" s="390"/>
      <c r="G9" s="391"/>
    </row>
    <row r="10" spans="1:8" ht="15.75" thickBot="1" x14ac:dyDescent="0.3">
      <c r="A10" s="366" t="s">
        <v>164</v>
      </c>
      <c r="B10" s="367"/>
      <c r="C10" s="367"/>
      <c r="D10" s="367"/>
      <c r="E10" s="367"/>
      <c r="F10" s="367"/>
      <c r="G10" s="368"/>
    </row>
    <row r="11" spans="1:8" x14ac:dyDescent="0.2">
      <c r="A11" s="376" t="s">
        <v>165</v>
      </c>
      <c r="B11" s="377"/>
      <c r="C11" s="380"/>
      <c r="D11" s="381"/>
      <c r="E11" s="381"/>
      <c r="F11" s="381"/>
      <c r="G11" s="28"/>
    </row>
    <row r="12" spans="1:8" x14ac:dyDescent="0.2">
      <c r="A12" s="378"/>
      <c r="B12" s="379"/>
      <c r="C12" s="382"/>
      <c r="D12" s="383"/>
      <c r="E12" s="383"/>
      <c r="F12" s="383"/>
      <c r="G12" s="53"/>
    </row>
    <row r="13" spans="1:8" ht="13.5" thickBot="1" x14ac:dyDescent="0.25">
      <c r="A13" s="376" t="s">
        <v>166</v>
      </c>
      <c r="B13" s="384"/>
      <c r="C13" s="385" t="str">
        <f>IF(Søknad!D41&gt;0,Søknad!D41,"")</f>
        <v/>
      </c>
      <c r="D13" s="386"/>
      <c r="E13" s="386"/>
      <c r="F13" s="386"/>
      <c r="G13" s="54"/>
    </row>
    <row r="14" spans="1:8" ht="15.75" thickBot="1" x14ac:dyDescent="0.25">
      <c r="A14" s="354" t="s">
        <v>68</v>
      </c>
      <c r="B14" s="355"/>
      <c r="C14" s="355"/>
      <c r="D14" s="355"/>
      <c r="E14" s="355"/>
      <c r="F14" s="355"/>
      <c r="G14" s="356"/>
    </row>
    <row r="15" spans="1:8" x14ac:dyDescent="0.2">
      <c r="A15" s="362" t="s">
        <v>69</v>
      </c>
      <c r="B15" s="363"/>
      <c r="C15" s="37"/>
      <c r="D15" s="37"/>
      <c r="E15" s="37"/>
      <c r="F15" s="37"/>
      <c r="G15" s="38"/>
    </row>
    <row r="16" spans="1:8" ht="15" x14ac:dyDescent="0.2">
      <c r="A16" s="305" t="str">
        <f>IF(Søknad!A17&gt;0,Søknad!A17,"")</f>
        <v/>
      </c>
      <c r="B16" s="306"/>
      <c r="C16" s="35" t="str">
        <f>IF(Søknad!C17&gt;0,Søknad!C17,"")</f>
        <v/>
      </c>
      <c r="D16" s="306" t="str">
        <f>IF(Søknad!C20&gt;0,Søknad!C20,"")</f>
        <v/>
      </c>
      <c r="E16" s="306"/>
      <c r="F16" s="306" t="str">
        <f>IF(Søknad!E17&gt;0,Søknad!E17,"")</f>
        <v/>
      </c>
      <c r="G16" s="360"/>
    </row>
    <row r="17" spans="1:8" x14ac:dyDescent="0.2">
      <c r="A17" s="357" t="s">
        <v>70</v>
      </c>
      <c r="B17" s="358"/>
      <c r="C17" s="358"/>
      <c r="D17" s="358"/>
      <c r="E17" s="358"/>
      <c r="F17" s="358"/>
      <c r="G17" s="359"/>
    </row>
    <row r="18" spans="1:8" ht="15.75" thickBot="1" x14ac:dyDescent="0.25">
      <c r="A18" s="307" t="str">
        <f>IF(Søknad!A27&gt;0,Søknad!A27,"")</f>
        <v/>
      </c>
      <c r="B18" s="308"/>
      <c r="C18" s="36" t="str">
        <f>IF(Søknad!C27&gt;0,Søknad!C27,"")</f>
        <v/>
      </c>
      <c r="D18" s="308" t="str">
        <f>IF(Søknad!C30&gt;0,Søknad!C30,"")</f>
        <v/>
      </c>
      <c r="E18" s="308"/>
      <c r="F18" s="308" t="str">
        <f>IF(Søknad!E27&gt;0,Søknad!E27,"")</f>
        <v/>
      </c>
      <c r="G18" s="361"/>
    </row>
    <row r="19" spans="1:8" ht="15.75" thickBot="1" x14ac:dyDescent="0.3">
      <c r="A19" s="326" t="s">
        <v>71</v>
      </c>
      <c r="B19" s="327"/>
      <c r="C19" s="327"/>
      <c r="D19" s="327"/>
      <c r="E19" s="327"/>
      <c r="F19" s="327"/>
      <c r="G19" s="328"/>
    </row>
    <row r="20" spans="1:8" ht="12.75" customHeight="1" x14ac:dyDescent="0.2">
      <c r="A20" s="332" t="str">
        <f>IF(Søknad!D44="Ja",Innvalg!D2,"")</f>
        <v/>
      </c>
      <c r="B20" s="333"/>
      <c r="C20" s="333"/>
      <c r="D20" s="333"/>
      <c r="E20" s="333"/>
      <c r="F20" s="333"/>
      <c r="G20" s="334"/>
    </row>
    <row r="21" spans="1:8" ht="12.75" customHeight="1" x14ac:dyDescent="0.2">
      <c r="A21" s="335"/>
      <c r="B21" s="336"/>
      <c r="C21" s="336"/>
      <c r="D21" s="336"/>
      <c r="E21" s="336"/>
      <c r="F21" s="336"/>
      <c r="G21" s="337"/>
    </row>
    <row r="22" spans="1:8" ht="12.75" customHeight="1" x14ac:dyDescent="0.2">
      <c r="A22" s="335"/>
      <c r="B22" s="336"/>
      <c r="C22" s="336"/>
      <c r="D22" s="336"/>
      <c r="E22" s="336"/>
      <c r="F22" s="336"/>
      <c r="G22" s="337"/>
    </row>
    <row r="23" spans="1:8" ht="26.25" customHeight="1" x14ac:dyDescent="0.2">
      <c r="A23" s="338"/>
      <c r="B23" s="339"/>
      <c r="C23" s="339"/>
      <c r="D23" s="339"/>
      <c r="E23" s="339"/>
      <c r="F23" s="339"/>
      <c r="G23" s="340"/>
    </row>
    <row r="24" spans="1:8" ht="12.75" customHeight="1" x14ac:dyDescent="0.2">
      <c r="A24" s="341" t="str">
        <f>IF(Søknad!D45="Ja",Innvalg!D1,"")</f>
        <v/>
      </c>
      <c r="B24" s="342"/>
      <c r="C24" s="342"/>
      <c r="D24" s="342"/>
      <c r="E24" s="342"/>
      <c r="F24" s="342"/>
      <c r="G24" s="343"/>
    </row>
    <row r="25" spans="1:8" ht="12.75" customHeight="1" x14ac:dyDescent="0.2">
      <c r="A25" s="335"/>
      <c r="B25" s="336"/>
      <c r="C25" s="336"/>
      <c r="D25" s="336"/>
      <c r="E25" s="336"/>
      <c r="F25" s="336"/>
      <c r="G25" s="337"/>
    </row>
    <row r="26" spans="1:8" ht="12.75" customHeight="1" x14ac:dyDescent="0.2">
      <c r="A26" s="335"/>
      <c r="B26" s="336"/>
      <c r="C26" s="336"/>
      <c r="D26" s="336"/>
      <c r="E26" s="336"/>
      <c r="F26" s="336"/>
      <c r="G26" s="337"/>
    </row>
    <row r="27" spans="1:8" ht="8.25" customHeight="1" x14ac:dyDescent="0.2">
      <c r="A27" s="338"/>
      <c r="B27" s="339"/>
      <c r="C27" s="339"/>
      <c r="D27" s="339"/>
      <c r="E27" s="339"/>
      <c r="F27" s="339"/>
      <c r="G27" s="340"/>
    </row>
    <row r="28" spans="1:8" x14ac:dyDescent="0.2">
      <c r="A28" s="344" t="str">
        <f>IF(Søknad!F47&gt;0,Søknad!I26,"")</f>
        <v/>
      </c>
      <c r="B28" s="345"/>
      <c r="C28" s="346"/>
      <c r="D28" s="297" t="str">
        <f>IF(Søknad!F47&gt;0,Søknad!F47,"")</f>
        <v/>
      </c>
      <c r="E28" s="298"/>
      <c r="F28" s="301" t="str">
        <f>IF(Søknad!H47&gt;0,Søknad!H47,"")</f>
        <v/>
      </c>
      <c r="G28" s="302"/>
      <c r="H28" s="1"/>
    </row>
    <row r="29" spans="1:8" x14ac:dyDescent="0.2">
      <c r="A29" s="347"/>
      <c r="B29" s="348"/>
      <c r="C29" s="349"/>
      <c r="D29" s="299"/>
      <c r="E29" s="300"/>
      <c r="F29" s="303"/>
      <c r="G29" s="304"/>
    </row>
    <row r="30" spans="1:8" ht="15.75" thickBot="1" x14ac:dyDescent="0.3">
      <c r="A30" s="318" t="s">
        <v>72</v>
      </c>
      <c r="B30" s="319"/>
      <c r="C30" s="319"/>
      <c r="D30" s="319"/>
      <c r="E30" s="319"/>
      <c r="F30" s="319"/>
      <c r="G30" s="320"/>
    </row>
    <row r="31" spans="1:8" x14ac:dyDescent="0.2">
      <c r="A31" s="329">
        <f ca="1">TODAY()</f>
        <v>45736</v>
      </c>
      <c r="B31" s="330"/>
      <c r="C31" s="321"/>
      <c r="D31" s="322"/>
      <c r="E31" s="322"/>
      <c r="F31" s="322"/>
      <c r="G31" s="28"/>
    </row>
    <row r="32" spans="1:8" ht="13.5" thickBot="1" x14ac:dyDescent="0.25">
      <c r="A32" s="331"/>
      <c r="B32" s="330"/>
      <c r="C32" s="323" t="s">
        <v>190</v>
      </c>
      <c r="D32" s="324"/>
      <c r="E32" s="324"/>
      <c r="F32" s="324"/>
      <c r="G32" s="325"/>
    </row>
    <row r="33" spans="1:7" ht="15.75" thickBot="1" x14ac:dyDescent="0.3">
      <c r="A33" s="326" t="s">
        <v>73</v>
      </c>
      <c r="B33" s="327"/>
      <c r="C33" s="327"/>
      <c r="D33" s="327"/>
      <c r="E33" s="327"/>
      <c r="F33" s="327"/>
      <c r="G33" s="328"/>
    </row>
    <row r="34" spans="1:7" ht="15.75" customHeight="1" x14ac:dyDescent="0.2">
      <c r="A34" s="309" t="s">
        <v>188</v>
      </c>
      <c r="B34" s="310"/>
      <c r="C34" s="310"/>
      <c r="D34" s="310"/>
      <c r="E34" s="310"/>
      <c r="F34" s="310"/>
      <c r="G34" s="311"/>
    </row>
    <row r="35" spans="1:7" ht="12.75" customHeight="1" x14ac:dyDescent="0.2">
      <c r="A35" s="312"/>
      <c r="B35" s="313"/>
      <c r="C35" s="313"/>
      <c r="D35" s="313"/>
      <c r="E35" s="313"/>
      <c r="F35" s="313"/>
      <c r="G35" s="314"/>
    </row>
    <row r="36" spans="1:7" ht="13.5" customHeight="1" thickBot="1" x14ac:dyDescent="0.25">
      <c r="A36" s="315"/>
      <c r="B36" s="316"/>
      <c r="C36" s="316"/>
      <c r="D36" s="316"/>
      <c r="E36" s="316"/>
      <c r="F36" s="316"/>
      <c r="G36" s="317"/>
    </row>
    <row r="37" spans="1:7" ht="15.75" thickBot="1" x14ac:dyDescent="0.3">
      <c r="A37" s="326" t="s">
        <v>74</v>
      </c>
      <c r="B37" s="327"/>
      <c r="C37" s="327"/>
      <c r="D37" s="327"/>
      <c r="E37" s="327"/>
      <c r="F37" s="327"/>
      <c r="G37" s="328"/>
    </row>
    <row r="38" spans="1:7" ht="15" customHeight="1" x14ac:dyDescent="0.2">
      <c r="A38" s="288" t="str">
        <f>IF(Søknad!D44="ja",Innvalg!F36,"")</f>
        <v/>
      </c>
      <c r="B38" s="289"/>
      <c r="C38" s="289"/>
      <c r="D38" s="289"/>
      <c r="E38" s="289"/>
      <c r="F38" s="289"/>
      <c r="G38" s="290"/>
    </row>
    <row r="39" spans="1:7" ht="8.25" customHeight="1" x14ac:dyDescent="0.2">
      <c r="A39" s="291"/>
      <c r="B39" s="292"/>
      <c r="C39" s="292"/>
      <c r="D39" s="292"/>
      <c r="E39" s="292"/>
      <c r="F39" s="292"/>
      <c r="G39" s="293"/>
    </row>
    <row r="40" spans="1:7" ht="15.75" customHeight="1" x14ac:dyDescent="0.2">
      <c r="A40" s="291"/>
      <c r="B40" s="292"/>
      <c r="C40" s="292"/>
      <c r="D40" s="292"/>
      <c r="E40" s="292"/>
      <c r="F40" s="292"/>
      <c r="G40" s="293"/>
    </row>
    <row r="41" spans="1:7" ht="16.5" customHeight="1" x14ac:dyDescent="0.2">
      <c r="A41" s="291"/>
      <c r="B41" s="292"/>
      <c r="C41" s="292"/>
      <c r="D41" s="292"/>
      <c r="E41" s="292"/>
      <c r="F41" s="292"/>
      <c r="G41" s="293"/>
    </row>
    <row r="42" spans="1:7" ht="12.75" customHeight="1" x14ac:dyDescent="0.2">
      <c r="A42" s="291"/>
      <c r="B42" s="292"/>
      <c r="C42" s="292"/>
      <c r="D42" s="292"/>
      <c r="E42" s="292"/>
      <c r="F42" s="292"/>
      <c r="G42" s="293"/>
    </row>
    <row r="43" spans="1:7" ht="12.75" hidden="1" customHeight="1" x14ac:dyDescent="0.2">
      <c r="A43" s="291"/>
      <c r="B43" s="292"/>
      <c r="C43" s="292"/>
      <c r="D43" s="292"/>
      <c r="E43" s="292"/>
      <c r="F43" s="292"/>
      <c r="G43" s="293"/>
    </row>
    <row r="44" spans="1:7" ht="12.75" customHeight="1" x14ac:dyDescent="0.2">
      <c r="A44" s="291"/>
      <c r="B44" s="292"/>
      <c r="C44" s="292"/>
      <c r="D44" s="292"/>
      <c r="E44" s="292"/>
      <c r="F44" s="292"/>
      <c r="G44" s="293"/>
    </row>
    <row r="45" spans="1:7" ht="15" customHeight="1" x14ac:dyDescent="0.2">
      <c r="A45" s="291" t="str">
        <f>IF(Søknad!F47&gt;0,Innvalg!A47,"")</f>
        <v/>
      </c>
      <c r="B45" s="292"/>
      <c r="C45" s="292"/>
      <c r="D45" s="292"/>
      <c r="E45" s="292"/>
      <c r="F45" s="292"/>
      <c r="G45" s="293"/>
    </row>
    <row r="46" spans="1:7" ht="12.75" customHeight="1" x14ac:dyDescent="0.2">
      <c r="A46" s="291"/>
      <c r="B46" s="292"/>
      <c r="C46" s="292"/>
      <c r="D46" s="292"/>
      <c r="E46" s="292"/>
      <c r="F46" s="292"/>
      <c r="G46" s="293"/>
    </row>
    <row r="47" spans="1:7" ht="12.75" customHeight="1" x14ac:dyDescent="0.2">
      <c r="A47" s="291"/>
      <c r="B47" s="292"/>
      <c r="C47" s="292"/>
      <c r="D47" s="292"/>
      <c r="E47" s="292"/>
      <c r="F47" s="292"/>
      <c r="G47" s="293"/>
    </row>
    <row r="48" spans="1:7" ht="12.75" customHeight="1" thickBot="1" x14ac:dyDescent="0.25">
      <c r="A48" s="294"/>
      <c r="B48" s="295"/>
      <c r="C48" s="295"/>
      <c r="D48" s="295"/>
      <c r="E48" s="295"/>
      <c r="F48" s="295"/>
      <c r="G48" s="296"/>
    </row>
    <row r="50" spans="1:5" ht="13.5" customHeight="1" x14ac:dyDescent="0.2"/>
    <row r="51" spans="1:5" x14ac:dyDescent="0.2">
      <c r="A51" s="14"/>
      <c r="B51" s="14"/>
      <c r="C51" s="14"/>
      <c r="D51" s="14"/>
      <c r="E51" s="14"/>
    </row>
    <row r="52" spans="1:5" x14ac:dyDescent="0.2">
      <c r="A52" s="13"/>
      <c r="B52" s="13"/>
      <c r="C52" s="13"/>
      <c r="D52" s="13"/>
      <c r="E52" s="13"/>
    </row>
  </sheetData>
  <sheetProtection algorithmName="SHA-512" hashValue="8mbr2C52pKfb9gVMHc7PXhw2HTHZe4e3mK19Or4cQ+/7bVgEE5wUbh1NOmYVmZF9z9JLP0IQwBtCSrExie2O2w==" saltValue="qHp8XFcUMCL8ka46dCKAyg==" spinCount="100000" sheet="1" selectLockedCells="1"/>
  <mergeCells count="40">
    <mergeCell ref="A3:G3"/>
    <mergeCell ref="A11:B12"/>
    <mergeCell ref="C11:F12"/>
    <mergeCell ref="A13:B13"/>
    <mergeCell ref="C13:F13"/>
    <mergeCell ref="A9:B9"/>
    <mergeCell ref="A10:G10"/>
    <mergeCell ref="C9:G9"/>
    <mergeCell ref="A2:G2"/>
    <mergeCell ref="A4:G4"/>
    <mergeCell ref="D5:G5"/>
    <mergeCell ref="A14:G14"/>
    <mergeCell ref="A19:G19"/>
    <mergeCell ref="A17:G17"/>
    <mergeCell ref="D16:E16"/>
    <mergeCell ref="F16:G16"/>
    <mergeCell ref="D18:E18"/>
    <mergeCell ref="F18:G18"/>
    <mergeCell ref="A15:B15"/>
    <mergeCell ref="A8:B8"/>
    <mergeCell ref="A6:G6"/>
    <mergeCell ref="A7:B7"/>
    <mergeCell ref="E8:G8"/>
    <mergeCell ref="C7:F7"/>
    <mergeCell ref="A38:G44"/>
    <mergeCell ref="A45:G48"/>
    <mergeCell ref="D28:E29"/>
    <mergeCell ref="F28:G29"/>
    <mergeCell ref="A16:B16"/>
    <mergeCell ref="A18:B18"/>
    <mergeCell ref="A34:G36"/>
    <mergeCell ref="A30:G30"/>
    <mergeCell ref="C31:F31"/>
    <mergeCell ref="C32:G32"/>
    <mergeCell ref="A33:G33"/>
    <mergeCell ref="A31:B32"/>
    <mergeCell ref="A37:G37"/>
    <mergeCell ref="A20:G23"/>
    <mergeCell ref="A24:G27"/>
    <mergeCell ref="A28:C29"/>
  </mergeCells>
  <conditionalFormatting sqref="C13">
    <cfRule type="containsText" dxfId="0" priority="1" operator="containsText" text="B">
      <formula>NOT(ISERROR(SEARCH("B",C13)))</formula>
    </cfRule>
  </conditionalFormatting>
  <dataValidations count="1">
    <dataValidation allowBlank="1" showInputMessage="1" sqref="A28 D28 F28" xr:uid="{00000000-0002-0000-0300-000000000000}"/>
  </dataValidation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CCC7C86F-44F6-4369-9E56-44013CDD2366}">
          <x14:formula1>
            <xm:f>Innvalg!$E$16:$E$17</xm:f>
          </x14:formula1>
          <xm:sqref>C7 G7</xm:sqref>
        </x14:dataValidation>
        <x14:dataValidation type="list" allowBlank="1" showInputMessage="1" showErrorMessage="1" xr:uid="{1181BC83-258A-4947-A2C4-0F8947F9110C}">
          <x14:formula1>
            <xm:f>Innvalg!$D$4:$D$11</xm:f>
          </x14:formula1>
          <xm:sqref>C11:F12</xm:sqref>
        </x14:dataValidation>
        <x14:dataValidation type="list" allowBlank="1" showInputMessage="1" showErrorMessage="1" xr:uid="{00000000-0002-0000-0300-000001000000}">
          <x14:formula1>
            <xm:f>Innvalg!$H$26:$H$34</xm:f>
          </x14:formula1>
          <xm:sqref>C31:F31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49"/>
  <sheetViews>
    <sheetView topLeftCell="A4" workbookViewId="0">
      <selection activeCell="H24" sqref="H24"/>
    </sheetView>
  </sheetViews>
  <sheetFormatPr baseColWidth="10" defaultRowHeight="12.75" x14ac:dyDescent="0.2"/>
  <sheetData>
    <row r="1" spans="1:10" x14ac:dyDescent="0.2">
      <c r="A1" s="5" t="s">
        <v>150</v>
      </c>
      <c r="B1">
        <v>0</v>
      </c>
      <c r="C1" s="5">
        <v>1</v>
      </c>
      <c r="D1" s="5" t="s">
        <v>193</v>
      </c>
    </row>
    <row r="2" spans="1:10" x14ac:dyDescent="0.2">
      <c r="A2" s="5" t="s">
        <v>90</v>
      </c>
      <c r="B2">
        <v>1</v>
      </c>
      <c r="C2" s="5">
        <v>2</v>
      </c>
      <c r="D2" s="5" t="s">
        <v>149</v>
      </c>
    </row>
    <row r="3" spans="1:10" x14ac:dyDescent="0.2">
      <c r="B3">
        <v>2</v>
      </c>
      <c r="C3">
        <v>3</v>
      </c>
    </row>
    <row r="4" spans="1:10" x14ac:dyDescent="0.2">
      <c r="A4" s="5" t="s">
        <v>129</v>
      </c>
      <c r="B4">
        <v>3</v>
      </c>
      <c r="C4">
        <v>4</v>
      </c>
      <c r="D4" s="5" t="s">
        <v>128</v>
      </c>
      <c r="E4" s="29"/>
      <c r="F4" s="29"/>
      <c r="G4" s="29"/>
      <c r="H4" s="29"/>
      <c r="I4" s="29"/>
      <c r="J4" s="29"/>
    </row>
    <row r="5" spans="1:10" x14ac:dyDescent="0.2">
      <c r="A5" s="5"/>
      <c r="B5">
        <v>4</v>
      </c>
      <c r="C5">
        <v>5</v>
      </c>
      <c r="D5" s="5" t="s">
        <v>126</v>
      </c>
    </row>
    <row r="6" spans="1:10" x14ac:dyDescent="0.2">
      <c r="A6" s="5" t="s">
        <v>109</v>
      </c>
      <c r="B6">
        <v>5</v>
      </c>
      <c r="C6" s="5" t="str">
        <f>Innvalg!E16</f>
        <v>Kompensasjonsavtalen punkt 5.7.4., Retningslinjer for flytting til og fra utlandet for personell som er omfattet av NATO-avtalen</v>
      </c>
      <c r="D6" s="5" t="s">
        <v>79</v>
      </c>
    </row>
    <row r="7" spans="1:10" x14ac:dyDescent="0.2">
      <c r="A7" s="5"/>
      <c r="B7">
        <v>6</v>
      </c>
      <c r="C7" s="5">
        <v>7</v>
      </c>
      <c r="D7" s="5" t="s">
        <v>75</v>
      </c>
    </row>
    <row r="8" spans="1:10" x14ac:dyDescent="0.2">
      <c r="A8" s="5"/>
      <c r="B8">
        <v>7</v>
      </c>
      <c r="C8">
        <v>8</v>
      </c>
      <c r="D8" s="5" t="s">
        <v>76</v>
      </c>
    </row>
    <row r="9" spans="1:10" x14ac:dyDescent="0.2">
      <c r="B9">
        <v>8</v>
      </c>
      <c r="C9">
        <v>9</v>
      </c>
      <c r="D9" s="5" t="s">
        <v>77</v>
      </c>
    </row>
    <row r="10" spans="1:10" x14ac:dyDescent="0.2">
      <c r="B10">
        <v>9</v>
      </c>
      <c r="C10">
        <v>10</v>
      </c>
      <c r="D10" s="5" t="s">
        <v>78</v>
      </c>
    </row>
    <row r="11" spans="1:10" x14ac:dyDescent="0.2">
      <c r="C11" s="5">
        <v>11</v>
      </c>
      <c r="D11" s="5" t="s">
        <v>110</v>
      </c>
    </row>
    <row r="12" spans="1:10" x14ac:dyDescent="0.2">
      <c r="A12" t="s">
        <v>64</v>
      </c>
      <c r="C12" s="5">
        <v>12</v>
      </c>
      <c r="D12" s="5" t="s">
        <v>130</v>
      </c>
    </row>
    <row r="13" spans="1:10" x14ac:dyDescent="0.2">
      <c r="A13">
        <v>1</v>
      </c>
      <c r="C13">
        <v>13</v>
      </c>
    </row>
    <row r="14" spans="1:10" x14ac:dyDescent="0.2">
      <c r="A14">
        <v>2</v>
      </c>
      <c r="C14">
        <v>14</v>
      </c>
    </row>
    <row r="15" spans="1:10" x14ac:dyDescent="0.2">
      <c r="A15">
        <v>3</v>
      </c>
      <c r="C15">
        <v>15</v>
      </c>
      <c r="D15" s="5"/>
    </row>
    <row r="16" spans="1:10" x14ac:dyDescent="0.2">
      <c r="A16">
        <v>4</v>
      </c>
      <c r="C16" s="5">
        <v>16</v>
      </c>
      <c r="D16" s="5"/>
      <c r="E16" s="5" t="s">
        <v>145</v>
      </c>
    </row>
    <row r="17" spans="1:14" x14ac:dyDescent="0.2">
      <c r="A17">
        <v>5</v>
      </c>
      <c r="C17" s="5">
        <v>17</v>
      </c>
      <c r="E17" t="s">
        <v>125</v>
      </c>
    </row>
    <row r="18" spans="1:14" x14ac:dyDescent="0.2">
      <c r="A18">
        <v>6</v>
      </c>
      <c r="C18">
        <v>18</v>
      </c>
      <c r="N18" t="e">
        <f>VLOOKUP(C14,Innvalg!K40:L42,2,FALSE)</f>
        <v>#N/A</v>
      </c>
    </row>
    <row r="19" spans="1:14" x14ac:dyDescent="0.2">
      <c r="A19">
        <v>7</v>
      </c>
      <c r="C19">
        <v>19</v>
      </c>
      <c r="K19" s="5" t="s">
        <v>150</v>
      </c>
    </row>
    <row r="20" spans="1:14" x14ac:dyDescent="0.2">
      <c r="A20">
        <v>8</v>
      </c>
      <c r="C20">
        <v>20</v>
      </c>
      <c r="K20" s="5" t="s">
        <v>90</v>
      </c>
    </row>
    <row r="21" spans="1:14" x14ac:dyDescent="0.2">
      <c r="A21">
        <v>9</v>
      </c>
      <c r="C21" s="5">
        <v>21</v>
      </c>
    </row>
    <row r="22" spans="1:14" x14ac:dyDescent="0.2">
      <c r="A22">
        <v>10</v>
      </c>
      <c r="C22" s="5">
        <v>22</v>
      </c>
    </row>
    <row r="23" spans="1:14" x14ac:dyDescent="0.2">
      <c r="A23">
        <v>11</v>
      </c>
      <c r="C23">
        <v>23</v>
      </c>
    </row>
    <row r="24" spans="1:14" x14ac:dyDescent="0.2">
      <c r="A24">
        <v>12</v>
      </c>
      <c r="C24">
        <v>24</v>
      </c>
    </row>
    <row r="25" spans="1:14" x14ac:dyDescent="0.2">
      <c r="A25">
        <v>13</v>
      </c>
      <c r="C25">
        <v>25</v>
      </c>
    </row>
    <row r="26" spans="1:14" x14ac:dyDescent="0.2">
      <c r="A26">
        <v>14</v>
      </c>
      <c r="C26" s="5">
        <v>26</v>
      </c>
    </row>
    <row r="27" spans="1:14" x14ac:dyDescent="0.2">
      <c r="A27">
        <v>15</v>
      </c>
      <c r="C27" s="5">
        <v>27</v>
      </c>
      <c r="E27" t="s">
        <v>80</v>
      </c>
      <c r="H27" s="5" t="s">
        <v>118</v>
      </c>
      <c r="K27" s="5" t="s">
        <v>161</v>
      </c>
      <c r="L27" s="3" t="s">
        <v>93</v>
      </c>
    </row>
    <row r="28" spans="1:14" x14ac:dyDescent="0.2">
      <c r="C28">
        <v>28</v>
      </c>
      <c r="E28" t="s">
        <v>81</v>
      </c>
      <c r="H28" s="5" t="s">
        <v>194</v>
      </c>
      <c r="K28" t="s">
        <v>91</v>
      </c>
      <c r="L28" t="s">
        <v>94</v>
      </c>
    </row>
    <row r="29" spans="1:14" x14ac:dyDescent="0.2">
      <c r="C29">
        <v>29</v>
      </c>
      <c r="E29" t="s">
        <v>82</v>
      </c>
      <c r="H29" s="5" t="s">
        <v>197</v>
      </c>
      <c r="K29" t="s">
        <v>92</v>
      </c>
      <c r="L29" t="s">
        <v>113</v>
      </c>
    </row>
    <row r="30" spans="1:14" x14ac:dyDescent="0.2">
      <c r="C30">
        <v>30</v>
      </c>
      <c r="E30" t="s">
        <v>83</v>
      </c>
      <c r="H30" s="5" t="s">
        <v>127</v>
      </c>
    </row>
    <row r="31" spans="1:14" x14ac:dyDescent="0.2">
      <c r="A31" s="5" t="s">
        <v>154</v>
      </c>
      <c r="H31" s="5" t="s">
        <v>146</v>
      </c>
    </row>
    <row r="32" spans="1:14" x14ac:dyDescent="0.2">
      <c r="A32" s="5" t="s">
        <v>155</v>
      </c>
      <c r="H32" s="5" t="s">
        <v>195</v>
      </c>
    </row>
    <row r="33" spans="1:12" x14ac:dyDescent="0.2">
      <c r="A33" s="5" t="s">
        <v>156</v>
      </c>
      <c r="H33" s="5" t="s">
        <v>196</v>
      </c>
    </row>
    <row r="34" spans="1:12" x14ac:dyDescent="0.2">
      <c r="A34" s="5" t="s">
        <v>157</v>
      </c>
      <c r="H34" s="5" t="s">
        <v>198</v>
      </c>
    </row>
    <row r="35" spans="1:12" x14ac:dyDescent="0.2">
      <c r="A35" s="5" t="s">
        <v>158</v>
      </c>
    </row>
    <row r="36" spans="1:12" x14ac:dyDescent="0.2">
      <c r="F36" s="5" t="s">
        <v>147</v>
      </c>
    </row>
    <row r="40" spans="1:12" x14ac:dyDescent="0.2">
      <c r="K40" t="s">
        <v>161</v>
      </c>
      <c r="L40" t="s">
        <v>93</v>
      </c>
    </row>
    <row r="41" spans="1:12" x14ac:dyDescent="0.2">
      <c r="A41" s="5"/>
      <c r="K41" t="s">
        <v>91</v>
      </c>
      <c r="L41" t="s">
        <v>94</v>
      </c>
    </row>
    <row r="42" spans="1:12" x14ac:dyDescent="0.2">
      <c r="K42" t="s">
        <v>92</v>
      </c>
      <c r="L42" t="s">
        <v>113</v>
      </c>
    </row>
    <row r="44" spans="1:12" x14ac:dyDescent="0.2">
      <c r="A44" s="24"/>
    </row>
    <row r="45" spans="1:12" x14ac:dyDescent="0.2">
      <c r="A45" s="24"/>
    </row>
    <row r="47" spans="1:12" x14ac:dyDescent="0.2">
      <c r="A47" s="5" t="s">
        <v>148</v>
      </c>
    </row>
    <row r="49" spans="1:1" x14ac:dyDescent="0.2">
      <c r="A49" s="5"/>
    </row>
  </sheetData>
  <sheetProtection algorithmName="SHA-512" hashValue="RYRorRhOQbgZ25vOo2d4Eulwjkf53NQYEvsFFwDr+re5BKLcphheYsU2EBZaRv2fjyLgfdBdr1JMF/0F+4qF8Q==" saltValue="hDtHwdJPex7OwaCc8XLvDg==" spinCount="100000" sheet="1" selectLockedCells="1" selectUnlockedCells="1"/>
  <phoneticPr fontId="1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0CE9F259D5C464089C7B132554B5A9C" ma:contentTypeVersion="5" ma:contentTypeDescription="Opprett et nytt dokument." ma:contentTypeScope="" ma:versionID="ad293c229d807d0989decdad457817f1">
  <xsd:schema xmlns:xsd="http://www.w3.org/2001/XMLSchema" xmlns:xs="http://www.w3.org/2001/XMLSchema" xmlns:p="http://schemas.microsoft.com/office/2006/metadata/properties" xmlns:ns2="e5e56184-275f-495f-a56f-8fdf09bcc359" xmlns:ns3="b557ad7c-3bd3-49d6-bad6-c9c334ba7353" targetNamespace="http://schemas.microsoft.com/office/2006/metadata/properties" ma:root="true" ma:fieldsID="390185ba20c0af2348bfd247497666b0" ns2:_="" ns3:_="">
    <xsd:import namespace="e5e56184-275f-495f-a56f-8fdf09bcc359"/>
    <xsd:import namespace="b557ad7c-3bd3-49d6-bad6-c9c334ba7353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3:IntranetMMSikkerhetNoteFiel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e56184-275f-495f-a56f-8fdf09bcc359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description="" ma:hidden="true" ma:list="{c1daca29-8c85-4e64-868d-0a4ce1dbe454}" ma:internalName="TaxCatchAll" ma:showField="CatchAllData" ma:web="e5e56184-275f-495f-a56f-8fdf09bcc35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57ad7c-3bd3-49d6-bad6-c9c334ba7353" elementFormDefault="qualified">
    <xsd:import namespace="http://schemas.microsoft.com/office/2006/documentManagement/types"/>
    <xsd:import namespace="http://schemas.microsoft.com/office/infopath/2007/PartnerControls"/>
    <xsd:element name="IntranetMMSikkerhetNoteField" ma:index="10" ma:taxonomy="true" ma:internalName="IntranetMMSikkerhetNoteField" ma:taxonomyFieldName="IntranetMMSikkerhet" ma:displayName="Graderingsnivå" ma:default="" ma:fieldId="{73325cf5-b570-4eb2-98e7-05dcbc4d9a2e}" ma:sspId="9bc1ae65-7bad-4a1a-867d-1417b907e5da" ma:termSetId="ca32687f-15c1-4b8a-bc76-5721c7b52a11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5e56184-275f-495f-a56f-8fdf09bcc359">
      <Value>1</Value>
    </TaxCatchAll>
    <IntranetMMSikkerhetNoteField xmlns="b557ad7c-3bd3-49d6-bad6-c9c334ba7353">
      <Terms xmlns="http://schemas.microsoft.com/office/infopath/2007/PartnerControls">
        <TermInfo xmlns="http://schemas.microsoft.com/office/infopath/2007/PartnerControls">
          <TermName xmlns="http://schemas.microsoft.com/office/infopath/2007/PartnerControls">UGRADERT</TermName>
          <TermId xmlns="http://schemas.microsoft.com/office/infopath/2007/PartnerControls">d00673f2-4025-410d-80f3-e4b359da56af</TermId>
        </TermInfo>
      </Terms>
    </IntranetMMSikkerhetNoteField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D2A50F2-B3D5-464D-96DD-90CD93B318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5e56184-275f-495f-a56f-8fdf09bcc359"/>
    <ds:schemaRef ds:uri="b557ad7c-3bd3-49d6-bad6-c9c334ba73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0E34608-F75E-4611-A1B6-F57E002A28F5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b557ad7c-3bd3-49d6-bad6-c9c334ba7353"/>
    <ds:schemaRef ds:uri="http://schemas.openxmlformats.org/package/2006/metadata/core-properties"/>
    <ds:schemaRef ds:uri="http://purl.org/dc/terms/"/>
    <ds:schemaRef ds:uri="e5e56184-275f-495f-a56f-8fdf09bcc359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4FC8C8C-AA6E-47B4-B30D-715A74E9189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4</vt:i4>
      </vt:variant>
      <vt:variant>
        <vt:lpstr>Navngitte områder</vt:lpstr>
      </vt:variant>
      <vt:variant>
        <vt:i4>3</vt:i4>
      </vt:variant>
    </vt:vector>
  </HeadingPairs>
  <TitlesOfParts>
    <vt:vector size="7" baseType="lpstr">
      <vt:lpstr>Søknad</vt:lpstr>
      <vt:lpstr>Prisforespørsel</vt:lpstr>
      <vt:lpstr>Avgjørelse</vt:lpstr>
      <vt:lpstr>Innvalg</vt:lpstr>
      <vt:lpstr>Avgjørelse!Utskriftsområde</vt:lpstr>
      <vt:lpstr>Prisforespørsel!Utskriftsområde</vt:lpstr>
      <vt:lpstr>Søknad!Utskriftsområde</vt:lpstr>
    </vt:vector>
  </TitlesOfParts>
  <Company>Forsvaret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Yvonne Karlsen</dc:creator>
  <cp:lastModifiedBy>Sørensen, Torill</cp:lastModifiedBy>
  <cp:lastPrinted>2024-02-01T09:22:57Z</cp:lastPrinted>
  <dcterms:created xsi:type="dcterms:W3CDTF">2011-01-24T11:42:44Z</dcterms:created>
  <dcterms:modified xsi:type="dcterms:W3CDTF">2025-03-20T14:10:15Z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ntranetMMSikkerhet">
    <vt:lpwstr>1;#UGRADERT|d00673f2-4025-410d-80f3-e4b359da56af</vt:lpwstr>
  </property>
  <property fmtid="{D5CDD505-2E9C-101B-9397-08002B2CF9AE}" pid="3" name="ContentTypeId">
    <vt:lpwstr>0x01010020CE9F259D5C464089C7B132554B5A9C</vt:lpwstr>
  </property>
</Properties>
</file>